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ogodin\Desktop\"/>
    </mc:Choice>
  </mc:AlternateContent>
  <bookViews>
    <workbookView xWindow="0" yWindow="0" windowWidth="20490" windowHeight="7755" activeTab="2"/>
  </bookViews>
  <sheets>
    <sheet name="форма №1" sheetId="1" r:id="rId1"/>
    <sheet name="форма №2" sheetId="2" r:id="rId2"/>
    <sheet name="форма №3" sheetId="3" r:id="rId3"/>
  </sheets>
  <definedNames>
    <definedName name="_GoBack" localSheetId="2">'форма №3'!$G$4</definedName>
    <definedName name="_xlnm.Print_Titles" localSheetId="2">'форма №3'!$4:$5</definedName>
    <definedName name="_xlnm.Print_Area" localSheetId="0">'форма №1'!$A$1:$L$191</definedName>
  </definedNames>
  <calcPr calcId="152511"/>
  <fileRecoveryPr repairLoad="1"/>
</workbook>
</file>

<file path=xl/calcChain.xml><?xml version="1.0" encoding="utf-8"?>
<calcChain xmlns="http://schemas.openxmlformats.org/spreadsheetml/2006/main">
  <c r="D29" i="1" l="1"/>
  <c r="D72" i="1"/>
  <c r="E141" i="1"/>
  <c r="E162" i="1"/>
  <c r="E166" i="1"/>
  <c r="E175" i="1"/>
  <c r="E187" i="1"/>
  <c r="D187" i="1"/>
  <c r="D153" i="1" l="1"/>
  <c r="D152" i="1"/>
  <c r="E55" i="1"/>
  <c r="D55" i="1"/>
  <c r="E49" i="1" l="1"/>
  <c r="E47" i="1" s="1"/>
  <c r="D49" i="1"/>
  <c r="D48" i="1"/>
  <c r="E54" i="1"/>
  <c r="E53" i="1"/>
  <c r="E52" i="1"/>
  <c r="D54" i="1"/>
  <c r="D53" i="1"/>
  <c r="D52" i="1"/>
  <c r="E46" i="1"/>
  <c r="E45" i="1"/>
  <c r="E44" i="1"/>
  <c r="E43" i="1"/>
  <c r="E42" i="1"/>
  <c r="E41" i="1"/>
  <c r="E40" i="1"/>
  <c r="E39" i="1"/>
  <c r="E38" i="1"/>
  <c r="E37" i="1"/>
  <c r="E36" i="1"/>
  <c r="E35" i="1"/>
  <c r="E34" i="1"/>
  <c r="E33" i="1"/>
  <c r="E32" i="1"/>
  <c r="D46" i="1"/>
  <c r="D45" i="1"/>
  <c r="D44" i="1"/>
  <c r="D43" i="1"/>
  <c r="D42" i="1"/>
  <c r="D41" i="1"/>
  <c r="D40" i="1"/>
  <c r="D39" i="1"/>
  <c r="D38" i="1"/>
  <c r="D37" i="1"/>
  <c r="D36" i="1"/>
  <c r="D35" i="1"/>
  <c r="D33" i="1"/>
  <c r="D32" i="1"/>
  <c r="D34" i="1"/>
  <c r="K31" i="1"/>
  <c r="J31" i="1"/>
  <c r="H31" i="1"/>
  <c r="G31" i="1"/>
  <c r="F31" i="1"/>
  <c r="D47" i="1" l="1"/>
  <c r="E31" i="1"/>
  <c r="E123" i="1"/>
  <c r="E130" i="1" s="1"/>
  <c r="I123" i="1"/>
  <c r="E78" i="1"/>
  <c r="E79" i="1" s="1"/>
  <c r="D106" i="1" l="1"/>
  <c r="K109" i="1" l="1"/>
  <c r="J109" i="1"/>
  <c r="I109" i="1"/>
  <c r="G109" i="1"/>
  <c r="F109" i="1"/>
  <c r="D109" i="1" s="1"/>
  <c r="D120" i="1" s="1"/>
  <c r="E109" i="1"/>
  <c r="E120" i="1" s="1"/>
  <c r="E131" i="1" s="1"/>
  <c r="K81" i="1"/>
  <c r="J81" i="1"/>
  <c r="I81" i="1"/>
  <c r="H81" i="1"/>
  <c r="G81" i="1"/>
  <c r="F81" i="1"/>
  <c r="E81" i="1"/>
  <c r="E103" i="1" s="1"/>
  <c r="D81" i="1"/>
  <c r="K51" i="1"/>
  <c r="J51" i="1"/>
  <c r="I51" i="1"/>
  <c r="H51" i="1"/>
  <c r="G51" i="1"/>
  <c r="F51" i="1"/>
  <c r="D51" i="1" s="1"/>
  <c r="E51" i="1"/>
  <c r="E59" i="1" s="1"/>
  <c r="I47" i="1"/>
  <c r="H47" i="1"/>
  <c r="I31" i="1"/>
  <c r="D159" i="1" l="1"/>
  <c r="D158" i="1"/>
  <c r="D157" i="1"/>
  <c r="D162" i="1" l="1"/>
  <c r="H64" i="3"/>
  <c r="G64" i="3"/>
  <c r="H94" i="3"/>
  <c r="G94" i="3"/>
  <c r="H57" i="3" l="1"/>
  <c r="H56" i="3"/>
  <c r="G56" i="3"/>
  <c r="H125" i="3" l="1"/>
  <c r="H126" i="3"/>
  <c r="G125" i="3"/>
  <c r="G126" i="3"/>
  <c r="H124" i="3"/>
  <c r="G124" i="3"/>
  <c r="H121" i="3"/>
  <c r="H122" i="3"/>
  <c r="G121" i="3"/>
  <c r="G122" i="3"/>
  <c r="H120" i="3"/>
  <c r="G120" i="3"/>
  <c r="H118" i="3"/>
  <c r="G118" i="3"/>
  <c r="H117" i="3"/>
  <c r="G117" i="3"/>
  <c r="H114" i="3"/>
  <c r="H115" i="3"/>
  <c r="G114" i="3"/>
  <c r="G115" i="3"/>
  <c r="H107" i="3"/>
  <c r="H108" i="3"/>
  <c r="H109" i="3"/>
  <c r="H110" i="3"/>
  <c r="H111" i="3"/>
  <c r="H112" i="3"/>
  <c r="H113" i="3"/>
  <c r="G107" i="3"/>
  <c r="G108" i="3"/>
  <c r="G109" i="3"/>
  <c r="G110" i="3"/>
  <c r="G111" i="3"/>
  <c r="G112" i="3"/>
  <c r="G113" i="3"/>
  <c r="H100" i="3"/>
  <c r="H101" i="3"/>
  <c r="H102" i="3"/>
  <c r="H103" i="3"/>
  <c r="H104" i="3"/>
  <c r="H105" i="3"/>
  <c r="H106" i="3"/>
  <c r="G100" i="3"/>
  <c r="G101" i="3"/>
  <c r="G102" i="3"/>
  <c r="G103" i="3"/>
  <c r="G104" i="3"/>
  <c r="G105" i="3"/>
  <c r="G106" i="3"/>
  <c r="H99" i="3"/>
  <c r="G99" i="3"/>
  <c r="H93" i="3"/>
  <c r="H95" i="3"/>
  <c r="H96" i="3"/>
  <c r="H97" i="3"/>
  <c r="G93" i="3"/>
  <c r="G95" i="3"/>
  <c r="G96" i="3"/>
  <c r="G97" i="3"/>
  <c r="H92" i="3"/>
  <c r="G92" i="3"/>
  <c r="H89" i="3"/>
  <c r="H90" i="3"/>
  <c r="G89" i="3"/>
  <c r="G90" i="3"/>
  <c r="H88" i="3"/>
  <c r="G88" i="3"/>
  <c r="H87" i="3"/>
  <c r="G87" i="3"/>
  <c r="H86" i="3"/>
  <c r="G86" i="3"/>
  <c r="H82" i="3"/>
  <c r="H83" i="3"/>
  <c r="H84" i="3"/>
  <c r="H85" i="3"/>
  <c r="G82" i="3"/>
  <c r="G83" i="3"/>
  <c r="G84" i="3"/>
  <c r="G85" i="3"/>
  <c r="H78" i="3"/>
  <c r="H79" i="3"/>
  <c r="H80" i="3"/>
  <c r="H81" i="3"/>
  <c r="G78" i="3"/>
  <c r="G79" i="3"/>
  <c r="G80" i="3"/>
  <c r="G81" i="3"/>
  <c r="H74" i="3"/>
  <c r="H75" i="3"/>
  <c r="H76" i="3"/>
  <c r="G74" i="3"/>
  <c r="G75" i="3"/>
  <c r="G76" i="3"/>
  <c r="H69" i="3"/>
  <c r="H70" i="3"/>
  <c r="H71" i="3"/>
  <c r="H72" i="3"/>
  <c r="G69" i="3"/>
  <c r="G70" i="3"/>
  <c r="G71" i="3"/>
  <c r="G72" i="3"/>
  <c r="H67" i="3"/>
  <c r="G67" i="3"/>
  <c r="H66" i="3"/>
  <c r="G66" i="3"/>
  <c r="H62" i="3"/>
  <c r="H63" i="3"/>
  <c r="G62" i="3"/>
  <c r="G63" i="3"/>
  <c r="H61" i="3"/>
  <c r="G61" i="3"/>
  <c r="H55" i="3"/>
  <c r="G55" i="3"/>
  <c r="H53" i="3"/>
  <c r="G53" i="3"/>
  <c r="H42" i="3"/>
  <c r="H43" i="3"/>
  <c r="H44" i="3"/>
  <c r="H45" i="3"/>
  <c r="G42" i="3"/>
  <c r="G43" i="3"/>
  <c r="G44" i="3"/>
  <c r="G45" i="3"/>
  <c r="H41" i="3"/>
  <c r="G41" i="3"/>
  <c r="H50" i="3"/>
  <c r="H51" i="3"/>
  <c r="H52" i="3"/>
  <c r="G50" i="3"/>
  <c r="G51" i="3"/>
  <c r="G52" i="3"/>
  <c r="H48" i="3"/>
  <c r="G48" i="3"/>
  <c r="H47" i="3"/>
  <c r="G47" i="3"/>
  <c r="H34" i="3"/>
  <c r="G34" i="3"/>
  <c r="H33" i="3"/>
  <c r="G33" i="3"/>
  <c r="G27" i="3"/>
  <c r="H25" i="3"/>
  <c r="G26" i="3"/>
  <c r="G25" i="3"/>
  <c r="E66" i="1" l="1"/>
  <c r="E72" i="1" s="1"/>
  <c r="E27" i="1" l="1"/>
  <c r="E29" i="1" s="1"/>
  <c r="E144" i="1" l="1"/>
  <c r="E146" i="1" s="1"/>
  <c r="D144" i="1" l="1"/>
  <c r="D146" i="1" s="1"/>
  <c r="E149" i="1" l="1"/>
  <c r="D148" i="1" l="1"/>
  <c r="E148" i="1"/>
  <c r="E154" i="1" s="1"/>
  <c r="E133" i="1"/>
  <c r="E136" i="1" s="1"/>
  <c r="E188" i="1" s="1"/>
  <c r="D169" i="1" l="1"/>
  <c r="D175" i="1" s="1"/>
  <c r="D164" i="1"/>
  <c r="D166" i="1" s="1"/>
  <c r="D149" i="1"/>
  <c r="D154" i="1" s="1"/>
  <c r="D138" i="1"/>
  <c r="D141" i="1" s="1"/>
  <c r="D133" i="1"/>
  <c r="D136" i="1" s="1"/>
  <c r="XFD136" i="1" s="1"/>
  <c r="D129" i="1"/>
  <c r="D122" i="1"/>
  <c r="D130" i="1" s="1"/>
  <c r="D107" i="1"/>
  <c r="D100" i="1"/>
  <c r="D98" i="1"/>
  <c r="D103" i="1" s="1"/>
  <c r="D78" i="1"/>
  <c r="D79" i="1" s="1"/>
  <c r="D31" i="1"/>
  <c r="D59" i="1" s="1"/>
  <c r="D188" i="1" l="1"/>
  <c r="D131" i="1"/>
</calcChain>
</file>

<file path=xl/sharedStrings.xml><?xml version="1.0" encoding="utf-8"?>
<sst xmlns="http://schemas.openxmlformats.org/spreadsheetml/2006/main" count="1212" uniqueCount="652">
  <si>
    <t>№ п/п</t>
  </si>
  <si>
    <t>Наименование мероприятия, объектов¹</t>
  </si>
  <si>
    <t>Территория поселения (населенный пункт)</t>
  </si>
  <si>
    <t>Объем финансирования</t>
  </si>
  <si>
    <t xml:space="preserve">Примечание² </t>
  </si>
  <si>
    <t>ВСЕГО</t>
  </si>
  <si>
    <t>Краевой бюджет</t>
  </si>
  <si>
    <t>Местный бюджет</t>
  </si>
  <si>
    <t>План</t>
  </si>
  <si>
    <t>Факт</t>
  </si>
  <si>
    <t>в том числе жилищное хозяйство</t>
  </si>
  <si>
    <t>Внебюджетные средства</t>
  </si>
  <si>
    <t xml:space="preserve">           коммунальное хозяйство</t>
  </si>
  <si>
    <t xml:space="preserve">           благоустройство</t>
  </si>
  <si>
    <t xml:space="preserve">¹ Указывается точный перечень мероприятий согласно приложению № 1, утвержденной Программы социально-экономического развития муниципального образования (муниципальных районов и городских округов) на период до 2017 года. </t>
  </si>
  <si>
    <t>² Выполнение мероприятия, социально-экономический эффект от реализации мероприятия, текущая стадия, причины не выполнения мероприятия в обозначенные сроки.</t>
  </si>
  <si>
    <t>Реализация программных мероприятий социально-экономического развития 
муниципального образования в 2013 году</t>
  </si>
  <si>
    <t>Приложение 
к письму министерства экономики Краснодарского края
от _____________ №______________</t>
  </si>
  <si>
    <t>Отрасль, в которой реализуется проект</t>
  </si>
  <si>
    <t>Наименование инвестиционного проекта</t>
  </si>
  <si>
    <t>Срок реализации</t>
  </si>
  <si>
    <t>Место реализации</t>
  </si>
  <si>
    <t>Текущая стадия реализации проекта</t>
  </si>
  <si>
    <t>Соблюдение сроков реализации проектов</t>
  </si>
  <si>
    <t>Инвестиционные проекты со сроком окончания в 2013 году</t>
  </si>
  <si>
    <t>1.</t>
  </si>
  <si>
    <t>2.</t>
  </si>
  <si>
    <t>3.</t>
  </si>
  <si>
    <t>Инвестиционные проекты, реализуемые в 2013-2017 годах</t>
  </si>
  <si>
    <t>Информация о реализации инвестиционных проектов, утвержденных Программой социально-экономического развития муниципального образования на период до 2017 года</t>
  </si>
  <si>
    <t>Наименование показателей</t>
  </si>
  <si>
    <t>Ед. изм.</t>
  </si>
  <si>
    <t>2012 год</t>
  </si>
  <si>
    <t>2013 год</t>
  </si>
  <si>
    <t>Исполнение плана, %</t>
  </si>
  <si>
    <t>Уровень жизни населения</t>
  </si>
  <si>
    <t>Мониторинг целевых индикаторов Программы социально-экономического развития 
муниципального образования на период до 2017 года за 2013 год*</t>
  </si>
  <si>
    <t>Среднегодовая численность постоянного населения – всего</t>
  </si>
  <si>
    <t>тыс. чел.</t>
  </si>
  <si>
    <t>Общий коэффициент рождаемости</t>
  </si>
  <si>
    <t>число родившихся на 1000 человек населения</t>
  </si>
  <si>
    <t>Общий коэффициент смертности</t>
  </si>
  <si>
    <t>число умерших на 1000 чел. населения</t>
  </si>
  <si>
    <t>4.</t>
  </si>
  <si>
    <t>Среднегодовая численность занятых в экономике</t>
  </si>
  <si>
    <t xml:space="preserve">тыс. чел. </t>
  </si>
  <si>
    <t>5.</t>
  </si>
  <si>
    <t>Среднедушевой денежный доход на одного жителя</t>
  </si>
  <si>
    <t>руб.</t>
  </si>
  <si>
    <t>6.</t>
  </si>
  <si>
    <t>7.</t>
  </si>
  <si>
    <t xml:space="preserve">врачей </t>
  </si>
  <si>
    <t>среднего медицинского персонала</t>
  </si>
  <si>
    <t>младшего медицинского персонала</t>
  </si>
  <si>
    <t>педагогических работников системы дошкольного образования детей</t>
  </si>
  <si>
    <t>педагогических работников общего образования</t>
  </si>
  <si>
    <t>работников культуры</t>
  </si>
  <si>
    <t>8.</t>
  </si>
  <si>
    <t>Соотношение средней заработной платы муниципального образования к средней заработной плате в Краснодарском крае</t>
  </si>
  <si>
    <t>%</t>
  </si>
  <si>
    <t>9.</t>
  </si>
  <si>
    <t>Уровень регистрируемой безработицы к численности трудоспособного населения в трудоспособном возрасте</t>
  </si>
  <si>
    <t>Заработная плата работников бюджетной сферы, в том числе:</t>
  </si>
  <si>
    <t>Социальная сфера</t>
  </si>
  <si>
    <t>Образование</t>
  </si>
  <si>
    <t>10.</t>
  </si>
  <si>
    <t>Охват детей в возрасте 3-7 лет дошкольными учреждениями</t>
  </si>
  <si>
    <t>11.</t>
  </si>
  <si>
    <t>Количество групп альтернативных моделей дошкольного образования</t>
  </si>
  <si>
    <t>единиц</t>
  </si>
  <si>
    <t>12.</t>
  </si>
  <si>
    <t>Численность детей от 0 до 7 лет, состоящих на учете для определения в дошкольные учреждения</t>
  </si>
  <si>
    <t>человек</t>
  </si>
  <si>
    <t>13.</t>
  </si>
  <si>
    <t>Строительство детских дошкольных учреждений</t>
  </si>
  <si>
    <t>ед./мест</t>
  </si>
  <si>
    <t>14.</t>
  </si>
  <si>
    <t>Реконструкция  детских дошкольных учреждений</t>
  </si>
  <si>
    <t>15.</t>
  </si>
  <si>
    <t>Капитальный ремонт детских дошкольных учреждений</t>
  </si>
  <si>
    <t>16.</t>
  </si>
  <si>
    <t>Строительство учреждений общего образования</t>
  </si>
  <si>
    <t>17.</t>
  </si>
  <si>
    <t>Капитальный ремонт учреждений общего образования</t>
  </si>
  <si>
    <t>18.</t>
  </si>
  <si>
    <t>Доля учащихся, занимающихся в первую смену</t>
  </si>
  <si>
    <t>19.</t>
  </si>
  <si>
    <t>Численность учащихся, приходящихся на 1 учителя</t>
  </si>
  <si>
    <t>чел.</t>
  </si>
  <si>
    <t>Здравоохранение</t>
  </si>
  <si>
    <t>20.</t>
  </si>
  <si>
    <t>Ввод в эксплуатацию:</t>
  </si>
  <si>
    <t>амбулаторно-поликлинических учреждений</t>
  </si>
  <si>
    <t>ед.</t>
  </si>
  <si>
    <t>больниц</t>
  </si>
  <si>
    <t>21.</t>
  </si>
  <si>
    <t>Строительство и ввод в эксплуатацию офисов врачей общей практики</t>
  </si>
  <si>
    <t>22.</t>
  </si>
  <si>
    <t>Обеспеченность населения:</t>
  </si>
  <si>
    <t>коек на 10  тыс. жителей</t>
  </si>
  <si>
    <t>посещений в смену на 10 тыс. жителей</t>
  </si>
  <si>
    <t>чел. на 10 тыс. населения</t>
  </si>
  <si>
    <t>23.</t>
  </si>
  <si>
    <t xml:space="preserve">Срок ожидания приезда скорой помощи </t>
  </si>
  <si>
    <t>мин.</t>
  </si>
  <si>
    <t>Культура</t>
  </si>
  <si>
    <t>24.</t>
  </si>
  <si>
    <t>Число учреждений культуры и искусства</t>
  </si>
  <si>
    <t>25.</t>
  </si>
  <si>
    <t>Охват детей школьного возраста эстетическим образованием</t>
  </si>
  <si>
    <t>26.</t>
  </si>
  <si>
    <t>Уровень обеспеченности спортивными сооружениями:</t>
  </si>
  <si>
    <t>спортивными залами</t>
  </si>
  <si>
    <t>%  к социальному нормативу</t>
  </si>
  <si>
    <t>плавательными бассейнами</t>
  </si>
  <si>
    <t>% к социальному нормативу</t>
  </si>
  <si>
    <t>плоскостными спортивными сооружениями</t>
  </si>
  <si>
    <t>27.</t>
  </si>
  <si>
    <t>Удельный вес населения, систематически занимающихся физической культурой и спортом</t>
  </si>
  <si>
    <t>Обеспеченность жильем</t>
  </si>
  <si>
    <t>28.</t>
  </si>
  <si>
    <t xml:space="preserve">Общая площадь жилого фонда муниципального образования </t>
  </si>
  <si>
    <t>29.</t>
  </si>
  <si>
    <t>Общая площадь муниципального жилого фонда, нуждающегося в капитальном ремонте</t>
  </si>
  <si>
    <t>30.</t>
  </si>
  <si>
    <t>Доля населения, проживающего в многоквартирных домах, признанных в установленном порядке аварийным и ветхим жильем</t>
  </si>
  <si>
    <t>31.</t>
  </si>
  <si>
    <t xml:space="preserve">Обеспеченность жильем (на конец года) </t>
  </si>
  <si>
    <t>32.</t>
  </si>
  <si>
    <t>Число семей, стоящих на учете в качестве нуждающихся в жилых помещениях</t>
  </si>
  <si>
    <t>33.</t>
  </si>
  <si>
    <t>Ввод в действие жилых домов за счет всех источников финансирования</t>
  </si>
  <si>
    <t>34.</t>
  </si>
  <si>
    <t>Количество предоставленных жилищных, в т. ч. ипотечных кредитов населению на цели приобретения (строительства) жилья</t>
  </si>
  <si>
    <t>35.</t>
  </si>
  <si>
    <t>Объем предоставленных жилищных, в т. ч. ипотечных кредитов населению на цели приобретения (строительства) жилья</t>
  </si>
  <si>
    <t>млн. рублей</t>
  </si>
  <si>
    <t>36.</t>
  </si>
  <si>
    <t>Количество свободных земельных участков, подлежащих предоставлению для жилищного строительства семьям, имеющим трех и более детей</t>
  </si>
  <si>
    <t>37.</t>
  </si>
  <si>
    <t xml:space="preserve">Протяженность водопроводных сетей </t>
  </si>
  <si>
    <t>км</t>
  </si>
  <si>
    <t>38.</t>
  </si>
  <si>
    <t>Реконструировано водопроводной сети за отчетный период</t>
  </si>
  <si>
    <t>39.</t>
  </si>
  <si>
    <t>Построено водопроводной сети  за отчетный период</t>
  </si>
  <si>
    <t>40.</t>
  </si>
  <si>
    <t>Уровень износа водопроводных сетей</t>
  </si>
  <si>
    <t>41.</t>
  </si>
  <si>
    <t>Протяженность канализационных сетей</t>
  </si>
  <si>
    <t>42.</t>
  </si>
  <si>
    <t>Уровень износа канализационных сетей</t>
  </si>
  <si>
    <t>43.</t>
  </si>
  <si>
    <t xml:space="preserve">Реконструировано канализационной сети </t>
  </si>
  <si>
    <t>44.</t>
  </si>
  <si>
    <t>Построено канализационной сети за отчетный период</t>
  </si>
  <si>
    <t>45.</t>
  </si>
  <si>
    <t>Протяженность тепловых сетей</t>
  </si>
  <si>
    <t>46.</t>
  </si>
  <si>
    <t>в т.ч. нуждающихся в замене</t>
  </si>
  <si>
    <t>47.</t>
  </si>
  <si>
    <t xml:space="preserve">Реконструировано тепловых и паровых сетей </t>
  </si>
  <si>
    <t>48.</t>
  </si>
  <si>
    <t>Построено тепловых и паровых сетей</t>
  </si>
  <si>
    <t>49.</t>
  </si>
  <si>
    <t>Удельный вес газифицированных квартир (домовладений) от общего количества квартир (домовладений)</t>
  </si>
  <si>
    <t>50.</t>
  </si>
  <si>
    <t>Общая протяженность освещенных частей улиц, проездов, набережных и т.п.</t>
  </si>
  <si>
    <t>51.</t>
  </si>
  <si>
    <t>Протяженность автомобильных дорог местного значения:</t>
  </si>
  <si>
    <t>в том числе с твердым покрытием</t>
  </si>
  <si>
    <t>52.</t>
  </si>
  <si>
    <t>Протяженность автомобильных дорог общего пользования, в том числе:</t>
  </si>
  <si>
    <t>53.</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</si>
  <si>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</si>
  <si>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54.</t>
  </si>
  <si>
    <t>Протяженность отремонтированных муниципальных  дорог</t>
  </si>
  <si>
    <t>55.</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</si>
  <si>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</si>
  <si>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56.</t>
  </si>
  <si>
    <t>Обеспеченность населения объектами розничной торговли</t>
  </si>
  <si>
    <t>кв. м. на 1 тыс. населения</t>
  </si>
  <si>
    <t>57.</t>
  </si>
  <si>
    <t>Обеспеченность населения объектами общественного питания</t>
  </si>
  <si>
    <t>посадочных мест на 1 тыс. населения</t>
  </si>
  <si>
    <t>Благоустройство</t>
  </si>
  <si>
    <t>58.</t>
  </si>
  <si>
    <t>Протяженность отремонтированных тротуаров</t>
  </si>
  <si>
    <t>59.</t>
  </si>
  <si>
    <t>Количество высаженных зеленых насаждений</t>
  </si>
  <si>
    <t>шт.</t>
  </si>
  <si>
    <t>60.</t>
  </si>
  <si>
    <t>Площадь рекреационной территории (скверы, парки, газоны и т.п.)</t>
  </si>
  <si>
    <t>61.</t>
  </si>
  <si>
    <t>Количество установленных светильников наружного освещения</t>
  </si>
  <si>
    <t>62.</t>
  </si>
  <si>
    <t>Обустройство  детских игровых и спортивных площадок</t>
  </si>
  <si>
    <t>63.</t>
  </si>
  <si>
    <t>Протяженность отремонтированных автомобильных дорог местного значения с твердым покрытием</t>
  </si>
  <si>
    <t>Развитие реального сектора экономики</t>
  </si>
  <si>
    <t>64.</t>
  </si>
  <si>
    <t>Объем отгруженных товаров  собственного производства, выполненных работ и услуг  собственными силами</t>
  </si>
  <si>
    <t>млн. руб.</t>
  </si>
  <si>
    <t>65.</t>
  </si>
  <si>
    <t>Обрабатывающие производства</t>
  </si>
  <si>
    <t>в т.ч. по крупным и средним</t>
  </si>
  <si>
    <t>66.</t>
  </si>
  <si>
    <t>Добыча полезных ископаемых</t>
  </si>
  <si>
    <t>67.</t>
  </si>
  <si>
    <t>Производство и распределение электроэнергии, газа и воды</t>
  </si>
  <si>
    <t>68.</t>
  </si>
  <si>
    <t>Объем продукции сельского хозяйства всех сельхозпроизводителей</t>
  </si>
  <si>
    <t>69.</t>
  </si>
  <si>
    <t>Численность личных подсобных хозяйств</t>
  </si>
  <si>
    <t>70.</t>
  </si>
  <si>
    <t>Численность занятых в личных подсобных хозяйствах</t>
  </si>
  <si>
    <t>71.</t>
  </si>
  <si>
    <t xml:space="preserve">Оборот розничной торговли </t>
  </si>
  <si>
    <t>72.</t>
  </si>
  <si>
    <t>Оборот общественного питания</t>
  </si>
  <si>
    <t>73.</t>
  </si>
  <si>
    <t>Объем платных услуг населению</t>
  </si>
  <si>
    <t>74.</t>
  </si>
  <si>
    <t>Процент охвата сельских населенных пунктов, охваченных выездным бытовым обслуживанием</t>
  </si>
  <si>
    <t>75.</t>
  </si>
  <si>
    <t>Объем услуг (доходы) коллективных средств размещения курортно-туристского комплекса</t>
  </si>
  <si>
    <t>76.</t>
  </si>
  <si>
    <t>Количество размещенных лиц в коллективных средствах размещения</t>
  </si>
  <si>
    <t>77.</t>
  </si>
  <si>
    <t>Количество коллективных средств размещения</t>
  </si>
  <si>
    <t>78.</t>
  </si>
  <si>
    <t>Объем работ и услуг, выполненный организациями транспорта</t>
  </si>
  <si>
    <t>79.</t>
  </si>
  <si>
    <t>Пассажирооборот</t>
  </si>
  <si>
    <t>80.</t>
  </si>
  <si>
    <t>Объем работ и услуг, выполненный организациями связи</t>
  </si>
  <si>
    <t>81.</t>
  </si>
  <si>
    <t>Объем работ, выполненных собственными силами по виду деятельности «строительство» по крупным и средним организациям</t>
  </si>
  <si>
    <t>Инвестиционное развитие</t>
  </si>
  <si>
    <t>82.</t>
  </si>
  <si>
    <t>Объем инвестиций в основной капитал за счет всех источников финансирования</t>
  </si>
  <si>
    <t>83.</t>
  </si>
  <si>
    <t>Объем инвестиций в основной капитал за счет средств бюджета муниципального образования</t>
  </si>
  <si>
    <t>млн.рублей</t>
  </si>
  <si>
    <t>84.</t>
  </si>
  <si>
    <t>Объем инвестиций на душу населения</t>
  </si>
  <si>
    <t>Развитие малого предпринимательства</t>
  </si>
  <si>
    <t>85.</t>
  </si>
  <si>
    <t>Количество субъектов малого предпринимательства</t>
  </si>
  <si>
    <t>86.</t>
  </si>
  <si>
    <t>Численность работников в  малом предпринимательстве</t>
  </si>
  <si>
    <t>87.</t>
  </si>
  <si>
    <t>Общий объем расходов муниципального бюджета на развитие и поддержку малого предпринимательства в расчете на 1 малое предприятие (в рамках муниципальной целевой программы)</t>
  </si>
  <si>
    <t>рублей</t>
  </si>
  <si>
    <t>Сфера предоставления муниципальных услуг</t>
  </si>
  <si>
    <t>88.</t>
  </si>
  <si>
    <t>Уровень удовлетворенности граждан РФ качеством предоставления муниципальных услуг</t>
  </si>
  <si>
    <t>89.</t>
  </si>
  <si>
    <t>Доля граждан, имеющих доступ к получению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</si>
  <si>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90.</t>
  </si>
  <si>
    <t>Доля граждан, использующих механизм получения муниципальных услуг в электронной форме</t>
  </si>
  <si>
    <t>91.</t>
  </si>
  <si>
    <t>Среднее число обращений представителей бизнес-сообщества в орган местного самоуправления для получения одной муниципальной услуги, связанной со сферой предпринимательской деятельности</t>
  </si>
  <si>
    <t>92.</t>
  </si>
  <si>
    <t>Время ожидания в очереди при обращении заявителя в орган местного самоуправления для получения муниципальных услуг</t>
  </si>
  <si>
    <t>минут</t>
  </si>
  <si>
    <t>93.</t>
  </si>
  <si>
    <t>Количество многофункциональных центров предоставления государственных и муниципальных услуг</t>
  </si>
  <si>
    <t>Количество удаленных рабочих мест многофункциональных центров предоставления государственных и муниципальных услуг</t>
  </si>
  <si>
    <t>больничными койками</t>
  </si>
  <si>
    <t>амбулаторно-поликлиническими учреждениями</t>
  </si>
  <si>
    <t xml:space="preserve">врачами </t>
  </si>
  <si>
    <t xml:space="preserve">средним медицинским персоналом </t>
  </si>
  <si>
    <t>кв.м на 1 человека</t>
  </si>
  <si>
    <t>федерального значения</t>
  </si>
  <si>
    <t>регионального значения</t>
  </si>
  <si>
    <t>местного значения</t>
  </si>
  <si>
    <t>тыс.пасс.км/ тыс.пасс.</t>
  </si>
  <si>
    <t>* Представленный перечень целевых индикаторов не является исчерпывающим и подлежит дополнению показателями, отражающими специфику социально-экономического развития муниципального образования, строго в соответствии с утвержденной Программой социально-экономического развития муниципального образования (муниципальных районов и городских округов) на период до 2017 года</t>
  </si>
  <si>
    <t>1. Развитие рынка труда</t>
  </si>
  <si>
    <t>Развитие рынка труда
(в т.ч.организация временного трудоустройства несовершеннолетних граждан в возрасте от 14 до 18 лет в свободное от учебы время;
улучшение условий и охраны труда в учреждениях МО город-курорт Анапа)</t>
  </si>
  <si>
    <t>МО город-курорт Анапа (далее - МО город-курорт Анапа)</t>
  </si>
  <si>
    <t>Строительство офисов врача общей практики</t>
  </si>
  <si>
    <t>Капитальный ремонт соматического корпуса, поликлиники муниципального бюджетного учреждения здравоохранения (далее - МБУЗ) «Детская городская больница»</t>
  </si>
  <si>
    <t>г.Анапа</t>
  </si>
  <si>
    <t>Капитальный ремонт МБУЗ «Родильный дом»</t>
  </si>
  <si>
    <t>Реконструкция бывшего здания хирургического корпуса МБУЗ «Городская больница» с последующим переводом в него первичного сосудистого отделения</t>
  </si>
  <si>
    <t>Приобретение медицинского оборудования для отделения II этапа выхаживания новорожденных МБУЗ «Городская больница»</t>
  </si>
  <si>
    <t>Приобретение медицинского оборудования для первичного сосудистого отделения в МБУЗ «Городская больница»</t>
  </si>
  <si>
    <t>Популяризация здорового образа жизни населения</t>
  </si>
  <si>
    <t>Создание благоприятных условий для формирования квалифицированного кадрового состава медицинских учреждений</t>
  </si>
  <si>
    <t>г.Анапа
МБУЗ «Центр медицинской профилактики»</t>
  </si>
  <si>
    <t>МО город-курорт Анапа</t>
  </si>
  <si>
    <t>2. Здравоохранение</t>
  </si>
  <si>
    <t>3. Образование, в т.ч. дошкольное образование и общее образование</t>
  </si>
  <si>
    <t>Строительство, капитальный ремонт и реконструкция учреждений дошкольного образования, в том числе приобретение объектов недвижимости под детский сад</t>
  </si>
  <si>
    <t>Строительство, капитальный ремонт и реконструкция учреждений общего образования</t>
  </si>
  <si>
    <t>Развитие системы дополнительного образования</t>
  </si>
  <si>
    <t>Укрепление и модернизация материально-технической базы муниципальных учреждений образования</t>
  </si>
  <si>
    <t>Поддержка одаренных детей</t>
  </si>
  <si>
    <t>Организация отдыха и оздоровления детей и подростков</t>
  </si>
  <si>
    <t>Организация отдыха и оздоровления детей-сирот и детей, оставшихся без попечения родителей, находящихся под опекой (попечительством), в приемных семьях (в том числе кровных детей), а также организация подвоза детей к месту отдыха и обратно</t>
  </si>
  <si>
    <t>Повышение квалификации педагогических кадров муниципальных учреждений образования</t>
  </si>
  <si>
    <t>4. Физическая культура и спорт</t>
  </si>
  <si>
    <t>Строительство спортивного комплекса «Ледовый дворец»</t>
  </si>
  <si>
    <t>5. Культура</t>
  </si>
  <si>
    <t>Капитальный ремонт, ремонт муниципальных культурно-досуговых учреждений</t>
  </si>
  <si>
    <t>Подготовка, переподготовка, повышение квалификации кадров муниципальных учреждений культуры</t>
  </si>
  <si>
    <t>7. Топливно-энергетический комплекс</t>
  </si>
  <si>
    <t>6. Молодежная политика</t>
  </si>
  <si>
    <t>Развитие и поддержка социоклубной системы, организация работы по месту жительства</t>
  </si>
  <si>
    <t>Творческое и интеллектуальное развитие молодых граждан</t>
  </si>
  <si>
    <t>Формирование здорового образа жизни, развитие массового молодежного спорта и туризма</t>
  </si>
  <si>
    <t>Организация отдыха и оздоровления молодежи</t>
  </si>
  <si>
    <t>Организация работы координаторов с молодёжью и специалистов по трудоустройству муниципального образования город курорт Анапа</t>
  </si>
  <si>
    <t>Газификация сельских населенных пунктов</t>
  </si>
  <si>
    <t>Электроснабжение</t>
  </si>
  <si>
    <t>Энергосбережение и повышение энергетической эффективности</t>
  </si>
  <si>
    <t>в том числе:  повышение энергетической эффективности при передаче тепловой энергии</t>
  </si>
  <si>
    <t>энергосбережение в бюджетной сфере</t>
  </si>
  <si>
    <t>повышение энергетической эффективности в системах водоснабжения и водоотведения</t>
  </si>
  <si>
    <t>энергосбережение в жилищном фонде</t>
  </si>
  <si>
    <t>8. Жилищно-коммунальное хозяйство</t>
  </si>
  <si>
    <t>Переселение граждан из аварийного жилищного фонда</t>
  </si>
  <si>
    <t>Проведение капитального ремонта многоквартирных домов</t>
  </si>
  <si>
    <t>Водоснабжение и водоотведение МО город-курорт Анапа</t>
  </si>
  <si>
    <t>Город Анапа, сельские округа: Анапский, Благовещен-ский, Виноградный, Витязевский, Гайкодзорский, Гостагаевский, Джигинский, Первомайский, Приморский, Супсехский</t>
  </si>
  <si>
    <t>Строительство объектов теплоснабжения</t>
  </si>
  <si>
    <t>с.Сукко, п.Виноградный</t>
  </si>
  <si>
    <t>Реконструкция и капитальный ремонт объектов теплоснабжения</t>
  </si>
  <si>
    <t>Устройство пандусов для граждан с ограниченными возможностями здоровья</t>
  </si>
  <si>
    <t>Благоустройство территории МО город-курорт Анапа</t>
  </si>
  <si>
    <t>2.1.</t>
  </si>
  <si>
    <t>в том числе: обустройство детских игровых площадок</t>
  </si>
  <si>
    <t>2.2.</t>
  </si>
  <si>
    <t>ремонт тротуаров</t>
  </si>
  <si>
    <t>2.3.</t>
  </si>
  <si>
    <t>ремонт и содержание малых архитектурных форм</t>
  </si>
  <si>
    <t>2.4.</t>
  </si>
  <si>
    <t>уличное освещение</t>
  </si>
  <si>
    <t>2.5.</t>
  </si>
  <si>
    <t>организация и содержание мест захоронения</t>
  </si>
  <si>
    <t>Модернизация системы наружного освещения</t>
  </si>
  <si>
    <t>9. Обеспечение доступности жилья</t>
  </si>
  <si>
    <t>3.1.</t>
  </si>
  <si>
    <t>3.2.</t>
  </si>
  <si>
    <t>3.3.</t>
  </si>
  <si>
    <t>3.4.</t>
  </si>
  <si>
    <t>Предоставление социальных выплат гражданам, улучшающим жилищные условия при помощи жилищных кредитов</t>
  </si>
  <si>
    <t>Предоставление социальных выплат гражданам, состоящим на учете в качестве нуждающихся в улучшении жилищных условий</t>
  </si>
  <si>
    <t>Обеспечение земельных участков инженерной инфраструктурой в целях жилищного строительства, в том числе жилья эконом-класса и жилья из быстровозводимых конструкций</t>
  </si>
  <si>
    <t>10. Архитектура и градостроительство</t>
  </si>
  <si>
    <t>Подготовка документации по планировке территории (проект планировки с проектом межевания территории игорной зоны «Азов-Сити» в районе станицы Благовещенской, городской округ город-курорт Анапа)</t>
  </si>
  <si>
    <t>ст.Благове- щенская, Анапа</t>
  </si>
  <si>
    <t>Разработка проекта планировки береговой полосы Анапских плавней на участке от Симферопольского шоссе до ул.Тбилисской в ст-це Анапской МО город-курорт Анапа</t>
  </si>
  <si>
    <t>Разработка программы комплексного развития систем коммунальной инфраструктуры</t>
  </si>
  <si>
    <t>11. Развитие экономики</t>
  </si>
  <si>
    <t>Продвижение курортно-рекреационного потенциала и туристских возможностей курорта Анапа</t>
  </si>
  <si>
    <t>Развитие малого и среднего предпринимательства</t>
  </si>
  <si>
    <t>Повышение инвестиционной привлекательности МО город-курорт Анапа и участие в конгрессно-выставочных мероприятиях</t>
  </si>
  <si>
    <t>12. Развитие АПК</t>
  </si>
  <si>
    <t>Улучшение жилищных условий граждан, проживающих в сельской местности</t>
  </si>
  <si>
    <t>Развитие виноградарства и садоводства</t>
  </si>
  <si>
    <t>Профилактика возникновения инфекционных заболеваний сельскохозяйственных животных и птицы</t>
  </si>
  <si>
    <t>Предупреждение риска заноса, распространения и ликвидация африканской чумы свиней</t>
  </si>
  <si>
    <t>Поддержка малых форм хозяйствования</t>
  </si>
  <si>
    <t>Поддержка сельскохозяйственных товаропроизводителей</t>
  </si>
  <si>
    <t>13. Транспорт</t>
  </si>
  <si>
    <t>Открытие новых муниципальных автобусных маршрутов регулярного сообщения</t>
  </si>
  <si>
    <t>Строительство объектов инфраструктуры автомобильного пассажирского транспорта</t>
  </si>
  <si>
    <t>Приобретение автобусов с улучшенными технико-экономическими и экологическими характеристиками для обслуживания городских и пригородных автобусных маршрутов регулярного сообщения</t>
  </si>
  <si>
    <t>Создание условий для проезда маломобильных граждан</t>
  </si>
  <si>
    <t>Проведение мероприятий по совершенствованию пассажирских перевозок в МО город-курорт Анапа (организация пассажиропотока, оптимизация маршрутной сети)</t>
  </si>
  <si>
    <t>Реконструкция морского порта Анапа</t>
  </si>
  <si>
    <t>14. Дорожное хозяйство</t>
  </si>
  <si>
    <t>Капитальный ремонт и ремонт автомобильных дорог общего пользования местного значения</t>
  </si>
  <si>
    <t>Содержание автомобильных общего пользования местного значения</t>
  </si>
  <si>
    <t>15. Предупреждение ЧС</t>
  </si>
  <si>
    <t>16. Повышение эффективности муниципального управления</t>
  </si>
  <si>
    <t>Строительство гидротехнического сооружения на р.Сукко в с.Сукко г.Анапа</t>
  </si>
  <si>
    <t xml:space="preserve">с.Сукко </t>
  </si>
  <si>
    <t>Расчистка русел рек:
Кубань, Сукко, Гостагайка, Уташ, Анапка, Котлома</t>
  </si>
  <si>
    <t>Снижение рисков чрезвычайных ситуаций, повышение безопасности населения и территории МО город-курорт Анапа от угроз природного и техногенного характера, создание и развитие инфраструктуры системы комплексного обеспечения безопасности жизнедеятельности, содержание и поддержание технической готовности систем оповещения населения</t>
  </si>
  <si>
    <t>Выполнение работ по модернизации региональной автоматизированной системы централизованного оповещения населения (в том числе монтаж и установка аппаратуры)</t>
  </si>
  <si>
    <t>Создание системы обеспечения вызова экстренных оперативных служб по единому номеру «112»</t>
  </si>
  <si>
    <t>Развитие муниципальной пожарной охраны, осуществление мероприятий по обеспечению первичных мер пожарной безопасности, создание условий для деятельности добровольной пожарной охраны</t>
  </si>
  <si>
    <t>Развитие гражданской обороны и защиты населения МО город-курорт Анапа</t>
  </si>
  <si>
    <t>Формирование земельных участков для решения вопросов местного значения и муниципальных нужд</t>
  </si>
  <si>
    <t>Совершенствование муниципальной информационной системы</t>
  </si>
  <si>
    <t>Организация информирования граждан о деятельности органов местного самоуправления МО город-курорт Анапа</t>
  </si>
  <si>
    <t>Социальное обеспечение муниципальных служащих-пенсионеров</t>
  </si>
  <si>
    <t>Социальное обеспечение почетных граждан МО город-курорт Анапа</t>
  </si>
  <si>
    <t>Подготовка, переподготовка, повышение квалификации кадров органов местного самоуправления</t>
  </si>
  <si>
    <t>Информирование о памятных датах и знаменательных событиях</t>
  </si>
  <si>
    <t>Развитие территориального общественного самоуправления</t>
  </si>
  <si>
    <t>Укрепление правопорядка, профилактика правонарушений, терроризма и противодействия коррупции</t>
  </si>
  <si>
    <t>Профилактика экстремизма и гармонизация межнациональных отношений</t>
  </si>
  <si>
    <t>модернизация и поддержание работы официального сайта администрации муниципального образования город- курорт Анапа</t>
  </si>
  <si>
    <t>-</t>
  </si>
  <si>
    <t>Денежные средства не выделялись в связи с подготовкой проектной документации</t>
  </si>
  <si>
    <t>Мероприятие выополнено</t>
  </si>
  <si>
    <t>Мероприятие выполнено</t>
  </si>
  <si>
    <t>Не финансировалось</t>
  </si>
  <si>
    <t xml:space="preserve">По ДКЦП «Энергосбережение и повышение энергетической эффективности на территории Краснодарского края на период 2011 – 2020 годов» в связи с соблюдением регламента аукционных процедур контракты  заключены в январе 2014 года. Лимиты края не поступали. 
</t>
  </si>
  <si>
    <t xml:space="preserve">Установлены приборы учета, диспетчеризация и замена осветительных установок на энергосберегающие в МО город-курорт Анапа (Исполнительный пункт ИП "Горсвет" - 16 шт., Электронный пускорегулирующий аппарат для натриевых ламп - 258 шт.) </t>
  </si>
  <si>
    <t>Приобретено 5 квартир, общей площадью 172,4м2</t>
  </si>
  <si>
    <t xml:space="preserve">Произведен капитальный ремонт 18 многоквартирных жилых домов муниципального образования город-курорт Анапа </t>
  </si>
  <si>
    <t>Приобретены 15 штук и обновлены информационные таблички на остановочных павильонах города</t>
  </si>
  <si>
    <t xml:space="preserve">ремонт дорог общего пользования 9473 пм  ремонт дорог вне населенных пунктов 2870 пм </t>
  </si>
  <si>
    <t>ремонт улично-дорожной сети (2 420 м2) нанесение дорожной разметки краской 29899,6 м2 и пластиком 1500м2, вертикальная дор. разметка 33851 м.п. Текущее содержание и обслуживание светофоров-32шт. Установка плоских дорожных знаков-201 шт., замена-165 шт.</t>
  </si>
  <si>
    <t>191,5/ 9748</t>
  </si>
  <si>
    <t>187,4/ 8649</t>
  </si>
  <si>
    <t>97,9/88,7</t>
  </si>
  <si>
    <t xml:space="preserve">укрепление межнаци-онального мира и стабильности сохране-ние национа-льных культур-ных традиций, идей духовного единства и межэтнического согласия на террито-рии муниципального образова-ния город-курорт Анапа </t>
  </si>
  <si>
    <t>Финансирование проводилось из федерального бюджета</t>
  </si>
  <si>
    <t>Мероприятие запланировано на 2014-2017</t>
  </si>
  <si>
    <t>Мероприятие запланировано на 2017</t>
  </si>
  <si>
    <t>Мероприятие запланировано на 2014-2016</t>
  </si>
  <si>
    <t>Мероприятие запланировано на 2015-2016</t>
  </si>
  <si>
    <t>Не поступило финансирование из краевого бюджета</t>
  </si>
  <si>
    <t>Темп роста, %, 2013/2012</t>
  </si>
  <si>
    <t>3/120</t>
  </si>
  <si>
    <t>5/410</t>
  </si>
  <si>
    <t>2/80</t>
  </si>
  <si>
    <t>1/37</t>
  </si>
  <si>
    <t>5/195</t>
  </si>
  <si>
    <t>166,7/341,7</t>
  </si>
  <si>
    <t>50/46,3</t>
  </si>
  <si>
    <t>Темп роста реальной среднемесячной начисленной заработной платы</t>
  </si>
  <si>
    <t>1/80</t>
  </si>
  <si>
    <t>4/107</t>
  </si>
  <si>
    <t>25/34,6</t>
  </si>
  <si>
    <t>1/40</t>
  </si>
  <si>
    <t>2/160</t>
  </si>
  <si>
    <t>250/121,9</t>
  </si>
  <si>
    <t>тыс. м2 общей площади</t>
  </si>
  <si>
    <t>тыс. м2</t>
  </si>
  <si>
    <t>едениц</t>
  </si>
  <si>
    <t>189,3/ 9474,0</t>
  </si>
  <si>
    <t>99/91,3</t>
  </si>
  <si>
    <t>га</t>
  </si>
  <si>
    <t>Исполняющий обязанности начальника</t>
  </si>
  <si>
    <t>управления экономики и инвестиций муниципального</t>
  </si>
  <si>
    <t>образования город-курорт Анапа</t>
  </si>
  <si>
    <t>И.В. Серова</t>
  </si>
  <si>
    <t>Курорты (55.85 ОКВЭД)</t>
  </si>
  <si>
    <t>строительство первой очереди многофункционального комплекса «Золотая бухта»</t>
  </si>
  <si>
    <t>2007-2013</t>
  </si>
  <si>
    <t>введен в эксплуатацию</t>
  </si>
  <si>
    <t>соблюден</t>
  </si>
  <si>
    <t>Курорты (55.1 ОКВЭД)</t>
  </si>
  <si>
    <t>реконструкция пансионата «Виктория»</t>
  </si>
  <si>
    <t>2012-2013</t>
  </si>
  <si>
    <t xml:space="preserve">строительство дельфинария </t>
  </si>
  <si>
    <t>с.Витязево</t>
  </si>
  <si>
    <t>Жилищное строительство(45.21 ОКВЭД)</t>
  </si>
  <si>
    <t>строительство многоквартирного жилого дома</t>
  </si>
  <si>
    <t>2008-2013</t>
  </si>
  <si>
    <t>Энергетика (40.1 ОКВЭД)</t>
  </si>
  <si>
    <t>Инвестиционная программа электросетевой организации ОАО«Кубаньэнерго»</t>
  </si>
  <si>
    <t>МО г-к. Анапа</t>
  </si>
  <si>
    <t>Инвестиционная программа электросетевой организации ОАО «НЭСК-электросети»</t>
  </si>
  <si>
    <t>г. Анапа</t>
  </si>
  <si>
    <t>реконструкция базы отдыха «Ладога»</t>
  </si>
  <si>
    <t>2012-2014</t>
  </si>
  <si>
    <t>ст.Благовещенская</t>
  </si>
  <si>
    <t>окончание строительства, подготовка документов к вводу в эксплуатацию</t>
  </si>
  <si>
    <t>расширение пансионата «Шингари»</t>
  </si>
  <si>
    <t>с.Сукко</t>
  </si>
  <si>
    <t>получение технических условий</t>
  </si>
  <si>
    <t>не соблюден</t>
  </si>
  <si>
    <t>реконструкция базы отдыха «Афалина»</t>
  </si>
  <si>
    <t>реконструкция и строительство пансионата «Ласточка»</t>
  </si>
  <si>
    <t>2013-2015</t>
  </si>
  <si>
    <t>подготовка исходно-разрешительной документации (прохождение госэкспертизы проекта)</t>
  </si>
  <si>
    <t>Курорты (85.11.2 ОКВЭД)</t>
  </si>
  <si>
    <t>реконструкция санатория «Нефтяник Кубани»</t>
  </si>
  <si>
    <t>2007-2015</t>
  </si>
  <si>
    <t>внутреняя отделка отделка основных средств, завершающая стадия строительства основного комплекса</t>
  </si>
  <si>
    <t>строительство комплекса ЛОК «Витязь» (2-ая очередь) «курортная деревня»</t>
  </si>
  <si>
    <t>2007-2014</t>
  </si>
  <si>
    <t>строительство лечебно-оздоровительного комплекса курортного обслуживания</t>
  </si>
  <si>
    <t>2013-2016</t>
  </si>
  <si>
    <t>строительство</t>
  </si>
  <si>
    <t>Курорты (85.11 ОКВЭД)</t>
  </si>
  <si>
    <t>строительство универсального спортивно-оздоровительного комплекса</t>
  </si>
  <si>
    <t>2013-2014</t>
  </si>
  <si>
    <t>Сельское хозяйство (01.13.1 ОКВЭД)</t>
  </si>
  <si>
    <t>создание центра энотерапии и объектов агротуризма</t>
  </si>
  <si>
    <t>2011-2017</t>
  </si>
  <si>
    <t>ст.Гостагаевская</t>
  </si>
  <si>
    <t>построено, установка оборудования, посадка виноградников</t>
  </si>
  <si>
    <t>Жилищное строительство (45.21 ОКВЭД)</t>
  </si>
  <si>
    <t>строительство жилого комплекса «Высокий берег»</t>
  </si>
  <si>
    <t>2008-2017</t>
  </si>
  <si>
    <t>проектирование стадии Проект, строительство объекта КЛ10 кв РП ТП "Высокий берег и реконструкция ТП", подземная прокладка инженерной инфраструктуры</t>
  </si>
  <si>
    <t>«строительство жилого комплекса «Солнечный», 2 этап</t>
  </si>
  <si>
    <t>2010-2014</t>
  </si>
  <si>
    <t>строительство жилого комплекса «Бельведер»</t>
  </si>
  <si>
    <t>2011-2015</t>
  </si>
  <si>
    <t>Проведение работ по строительству  объекта 9 этажа</t>
  </si>
  <si>
    <t>строительство жилого комплекса «Резиденция «Утриш»</t>
  </si>
  <si>
    <t>строительство жилого комплекса «Рождественский»</t>
  </si>
  <si>
    <t>строительство жилого комплекса «Горгиппия»</t>
  </si>
  <si>
    <t>2012-2019</t>
  </si>
  <si>
    <t>строительство жилого комплекса со встроено-пристроенными помещениями, «Лазурное побережье»</t>
  </si>
  <si>
    <t>2008-2014</t>
  </si>
  <si>
    <t>Строительство жилого комплекса «Тургеневский», 2-ая очередь</t>
  </si>
  <si>
    <t>Жилищно-коммунальное хозяйство(51.47, 52.4, 74.8, 90.02 ОКВЭД)</t>
  </si>
  <si>
    <t>строительство мусоро-перерабатывающего комплекса</t>
  </si>
  <si>
    <t>2009-2016</t>
  </si>
  <si>
    <t>х.Красный</t>
  </si>
  <si>
    <t>установлен производственный корпус, монтаж оборудования, подвод линий электропередач, приобретен трактор</t>
  </si>
  <si>
    <t>Жилищно-коммунальное хозяйство(45.24 ОКВЭД)</t>
  </si>
  <si>
    <t>строительство объекта водоснабжения</t>
  </si>
  <si>
    <t>строительство объекта водоотведения</t>
  </si>
  <si>
    <t>Организована занятость 832 несовершеннолетних, которым за их труд выплачены з/п и материальная поддержка. Мероприятие выополнено.</t>
  </si>
  <si>
    <t>Выполнена проектно-сметная доукментация на обеспечение инженерной инфраструктурой земельных участков, выделенных для 275 многодетных семей.</t>
  </si>
  <si>
    <t>Финансирование не проводилось.</t>
  </si>
  <si>
    <t>Мероприятие выполнено в редакции постановления администрации МО г-к Анапа от 31.12.2013г. №5495</t>
  </si>
  <si>
    <t>Мероприятие выполнено в редакции постановления администрации МО г-к Анапа от 31.12.2013г. №5500</t>
  </si>
  <si>
    <t>Мероприятие выполнено в редакции постановления администрации МО г-к Анапа от 31.12.2013г. №5500.</t>
  </si>
  <si>
    <t>Мероприятие выполнено. Решение вопросов местного значения.</t>
  </si>
  <si>
    <t>Мероприятие запланировано на 2015-2016г.г.</t>
  </si>
  <si>
    <t>Мероприятие выполнено. Внесены изменеия постановлением главы МО г-к Анапа №199 от 27.01.2014г.</t>
  </si>
  <si>
    <t>Выполняется мероприятия по подготовке проектной документации.</t>
  </si>
  <si>
    <t xml:space="preserve">Выполнен ремонт тротуаров (336м2) </t>
  </si>
  <si>
    <t>Приобретено комплектов урна+лавочка - 125шт., таблички для памятников военной истории - 52 шт.</t>
  </si>
  <si>
    <t>Ежемесячно обслуживается - 4114 светильников наружного освещения города.</t>
  </si>
  <si>
    <t>Содержание мест захоронения в 10-ти сельских округах и 2-х городских кладбищ</t>
  </si>
  <si>
    <t>Министерство финансов Краснодарского края, вопрос о выделении средств из краевого бюджета планировало при наличии профицита.</t>
  </si>
  <si>
    <t xml:space="preserve">Мероприятие выполнено. "Анапским ПАТП" приобретено 85 автобусов малой вместительности </t>
  </si>
  <si>
    <t xml:space="preserve">Мероприятие выполнено. Приобретено 11 автобусов </t>
  </si>
  <si>
    <t>Мероприятие выполнено.</t>
  </si>
  <si>
    <t>500/192,1</t>
  </si>
  <si>
    <t>Исполнитель: Царева Марина Витальевна</t>
  </si>
  <si>
    <t>тел.:(86133) 52916</t>
  </si>
  <si>
    <t>1.1.</t>
  </si>
  <si>
    <t>Проводится повторный аукцион. Дата проведения 05.05.2014г.</t>
  </si>
  <si>
    <t xml:space="preserve">Имеется положительное заключени  Департамента по строительству КК. Стоимость выполнения работ после экспертизы составляет -8184тыс.руб. </t>
  </si>
  <si>
    <t>ПСД прозходит экспертизу в Департаменте по строительству.</t>
  </si>
  <si>
    <t>Проводится работа по оформление земельного участка и инженерных сетей.</t>
  </si>
  <si>
    <t>1.2.</t>
  </si>
  <si>
    <t>1.3.</t>
  </si>
  <si>
    <t>1.4.</t>
  </si>
  <si>
    <t>1.5.</t>
  </si>
  <si>
    <t>1.6.</t>
  </si>
  <si>
    <t>1.7.</t>
  </si>
  <si>
    <t>1.8.</t>
  </si>
  <si>
    <t>1.9.</t>
  </si>
  <si>
    <t>1.10.</t>
  </si>
  <si>
    <t>1.11.</t>
  </si>
  <si>
    <t>1.12.</t>
  </si>
  <si>
    <t>1.13.</t>
  </si>
  <si>
    <t>1.14.</t>
  </si>
  <si>
    <t>1.15.</t>
  </si>
  <si>
    <t>Приобретение объекта недвижимости под размещение детского дошкольного учреждения, микрорайон "Горгиппия" (250 мест)</t>
  </si>
  <si>
    <t xml:space="preserve"> г.Анапа, ул.Кирова, 27 </t>
  </si>
  <si>
    <t>Капитальный ремонт МАДОУ д/с №6 "Ракета" (40 мест)</t>
  </si>
  <si>
    <t>Анапский район, с.Джигинка, ул.Октябрьская, 18</t>
  </si>
  <si>
    <t>Капитальный ремонт МАДОУ д/с №24 "Колосок", Анапский район (100 мест)</t>
  </si>
  <si>
    <t>Анапский район, х.Просторный, ул.Садовая,2</t>
  </si>
  <si>
    <t>Капитальный ремонт МАДОУ д/с №34 "Белочка" (15 мест)</t>
  </si>
  <si>
    <t>г.Анапа, бульвар Евскина, 12</t>
  </si>
  <si>
    <t>Реконструкция и капитальный ремонт МАДОУ д/с №18 "Виктория" (37 мест в 2013 году и 26 мест в 2014 году)</t>
  </si>
  <si>
    <t>Анапский район, х.Красный Курган, ул.Мира, 25а</t>
  </si>
  <si>
    <t>Реконструкция МАДОУ д/с №43 "Буратино" (100 мест)</t>
  </si>
  <si>
    <t>Анапский район, х.Чембурка, ул. Бороздинская, 4</t>
  </si>
  <si>
    <t>Строительство модульного здания на 2 групповые ячейки (МАДОУ д/с № 9) (40 мест)</t>
  </si>
  <si>
    <t>Анапский район, с. Супсех, ул. Гагарина, 80</t>
  </si>
  <si>
    <t>Строительство модульного здания на 2 групповые ячейки и строительство пристройки (МАДОУ д/с № 32) (40 мест в 2013 году и 100 мест в 2014 году)</t>
  </si>
  <si>
    <t>Анапский район, п.Витязево,ул.Черноморская, 15</t>
  </si>
  <si>
    <t>Строительство модульного здания на 2 групповые ячейки и капитальный ремонт существующих помещений с увеличением мест (МАДОУ д/с № 15) (95 мест )</t>
  </si>
  <si>
    <t xml:space="preserve"> г.Анапа, ул. Крымская, 211</t>
  </si>
  <si>
    <t>Капитальный ремонт МАДОУ Д/с №7 "Колокольчик" (20 мест)</t>
  </si>
  <si>
    <t>г. Анапа, ул.Советская, 38</t>
  </si>
  <si>
    <t>Капитальный ремонт МБДОУ Д/с №13 "Теремок"</t>
  </si>
  <si>
    <t>Анапский район, с.Сукко, ул.Советская, 109</t>
  </si>
  <si>
    <t>Капитальный ремонт МАДОУ Д/с №31 "Зоренька"</t>
  </si>
  <si>
    <t>Анапский район, ст. Гостагаевская, ул.Кубанская, 30</t>
  </si>
  <si>
    <t>Капитальный ремонт и строительство пристройки МАДОУ Д/с №45 "Виноградинка" (45 мест в 2015 году)</t>
  </si>
  <si>
    <t>Анапский район, ст.Анапская, ул.Кавказская, 117</t>
  </si>
  <si>
    <t>Строительство пристройки МБДОУ д/с №42 "Ласточка" (100 мест)</t>
  </si>
  <si>
    <t>Анапский район, х.Воскресенский, ул. Трудовая, 4</t>
  </si>
  <si>
    <t>Строительство детского дошкольного учреждения  (120 мест)</t>
  </si>
  <si>
    <t>Капитальный ремонт завершен, увеличено количество мест в ДОУ</t>
  </si>
  <si>
    <t>Капитальный ремонт завершен, введено в эксплуатацию новое ДОУ, увеличено количество мест в ДОУ</t>
  </si>
  <si>
    <t>Запланированный на 2013 года капитальный ремонт и реконтсрукция завершены, увеличено количество мест в ДОУ</t>
  </si>
  <si>
    <t>Строительство модульного здания завершено, увеличение количества мест в ДОУ</t>
  </si>
  <si>
    <t>ДОУ введено в эксплуацию</t>
  </si>
  <si>
    <t>Капитальный ремонт завершен</t>
  </si>
  <si>
    <t>Проведение предпроектных работ и составление проектно-сметной документации</t>
  </si>
  <si>
    <t>4.1.</t>
  </si>
  <si>
    <t>4.2.</t>
  </si>
  <si>
    <t>4.3.</t>
  </si>
  <si>
    <t>Замена оконных блоков в общеобразовательных учреждения, в рамках комплексного проекта модернизации образования (СОШ № 5, 7, 14, 19, ООШ №20)</t>
  </si>
  <si>
    <t>Капитальный ремонт спортивных залов СОШ № 4,5,7</t>
  </si>
  <si>
    <t>Строительство многофункциональных спортивно-игровых площадок</t>
  </si>
  <si>
    <t>Финансирование в 2013 году полностью производилось из средств федерального бюджета</t>
  </si>
  <si>
    <t>х.Усатова Балка</t>
  </si>
  <si>
    <t xml:space="preserve"> х.Чекон</t>
  </si>
  <si>
    <t>х.Рассвет</t>
  </si>
  <si>
    <t>Реконструкция МБУК "ЦК "Родина"</t>
  </si>
  <si>
    <t xml:space="preserve">Выполнен сметный расчет стоимости рекострукции здания </t>
  </si>
  <si>
    <t>Укрепление и модернизация материально-технической базы учреждений культуры: ДК п.Виноградный, ДК х.Уташ МБУК "Виноградная ЦКС", МБУК "ДК с.Варваровка", ДК х.Рассвет, ДК х.Нижняя Гостагайка МБУК "Приморская ЦКС", ДК п.Пятихатки МБУК "Приморская ЦКС", ДК х.Красный Курган МБУК "Приморская ЦКС", ДК х.Красный МБУК "Приморская ЦКС", ДК с.Джигинка, МБУК "ДК ст.Благовещенской", МБУК "Центр культуры "Родина"</t>
  </si>
  <si>
    <t>Ремонт МБОУДОД ДШИ № 1</t>
  </si>
  <si>
    <t>Ремонт МБОУ ДОД ДШИ № 3</t>
  </si>
  <si>
    <t>Ремонт МБОУ ДОД ДМШ № 1</t>
  </si>
  <si>
    <t>Ремонт МБОУ ДОД ДШИ № 4</t>
  </si>
  <si>
    <t>Мероприятия заплпнированные на 2013г выполнены</t>
  </si>
  <si>
    <t>Газопровод высокого давления к ШГРП №1 с.Бужор</t>
  </si>
  <si>
    <t>Газопровод низкого давления по ул.Чкалова от ул.Леонова-Гагарина до пер.Солнечный с.Супсех (ПСД) (СМР)</t>
  </si>
  <si>
    <t>Распределительный газопровод низкого давления по меже участков домовладений ул.Алычовой и ул.Грушовой в с.Супсех</t>
  </si>
  <si>
    <t>Газопровод высокого давления к ГРП №3 пос.Уташ</t>
  </si>
  <si>
    <t>Газопровод низкого давления 3 мк. с.Витязево</t>
  </si>
  <si>
    <t>Газопровод низкого давления по ул. Зеленый в хут.Н.Гостагайка</t>
  </si>
  <si>
    <t>Газопровод низкого давления по ул.Хрустальной с.Цибанобалка</t>
  </si>
  <si>
    <t>Газопровод среднего давления к ШГРП №5 с.Гай-Кодзор</t>
  </si>
  <si>
    <t>Газопровод высокого давления к ГРП №1 и ГРП №1 хут.Вестник</t>
  </si>
  <si>
    <t>Корректировка схемы газоснабжения по северной стороне ул.Краснодарской с.Джигинка</t>
  </si>
  <si>
    <t>оформление документов</t>
  </si>
  <si>
    <t>Построен распределительный ГНД в с.Супсех.</t>
  </si>
  <si>
    <t>Построен ГВД  к ГРП №3 п.Уташ</t>
  </si>
  <si>
    <t>Газопровод высокого давления к ГРП №6 и ГРП №6 ст.Г остагаевская</t>
  </si>
  <si>
    <t>Газопровод высокого давления к ГРП №7 и ГРП №7 ст.Г остагаевская</t>
  </si>
  <si>
    <t>Газопровод высокого давления к ГРП №4 и ГРП №4 ст.Г остагаевская</t>
  </si>
  <si>
    <t>Газопровод низкого давления 1 -й очереди строительства хут.Капустин</t>
  </si>
  <si>
    <t>Выполнена ПСД на ГВД к ГРП №6 и ГРП в ст. Гостагаевской</t>
  </si>
  <si>
    <t>Выполнена ПСД на ГВД</t>
  </si>
  <si>
    <t>Выполнена корректировка схемы газоснабжения в с. Джигинка.</t>
  </si>
  <si>
    <t>Пристройка к зданию насосной станции 2-го подъема хут.Заря для монтажа установок по удалению железа, сероводорода и жесткости.</t>
  </si>
  <si>
    <t>Монтаж трансформатора и строительство сетей электроснабжения насосной станции 2-го подъема, площадки РЧВ и 2-х артезианских скважин хут.Заря</t>
  </si>
  <si>
    <t>Завершение работ по строительству насосной станции 2-го подъема с монтажом насосных агрегатов и ПЧР хут.Заря. Монтаж РЧВ емкостью 100м3</t>
  </si>
  <si>
    <t>Реконструкция основания под РЧВ емкостью 100м3, обвязка резервуаров, установка уровнемеров на насосной станции 2-го подъема хут.Заря</t>
  </si>
  <si>
    <t>Водопровод по ул. Мира хут.Заря до хут.Рассвет и по ул.Набережной до клуба хут.Рассвет</t>
  </si>
  <si>
    <t>Водоснабжение ст.Гостагаевская</t>
  </si>
  <si>
    <t>Подготовка проектной документации по Пионерскому проспекту город-курорт Анапа, в том числе проведение экспертизы проектной документации</t>
  </si>
  <si>
    <t>Выполняются мероприятия  по подготовке проектной документации, в том числе проведение экспертизы проектной документации.</t>
  </si>
  <si>
    <t>Запланированный на 2013 год объем работ выполнен, финансирование и освоение средств краевого бюджета 2013 года завершено в апреле 2014 года</t>
  </si>
  <si>
    <t>ПДС готова в полном объеме , готовится документация для подачи в мин. с/х доля получения субсидий на софинансирование</t>
  </si>
  <si>
    <t>нет финансирования</t>
  </si>
  <si>
    <t>Развитие детских школ искусств</t>
  </si>
  <si>
    <t>4.4.</t>
  </si>
  <si>
    <t>Капитальный ремонт Кадетской школы в х.Пятихатки</t>
  </si>
  <si>
    <t>Капитальный ремонт общеобразовательных учреждений (реконструкция пищеблоков, строительство зданий начальной школы)</t>
  </si>
  <si>
    <t>Средства федерального бюджета (Замена оконных блоков, ремонт и оснащение пищевых блоков)</t>
  </si>
  <si>
    <t>Средства федерального бюджета</t>
  </si>
  <si>
    <t>Финансирование из федерального бюджета не производилось. Мероприятие выполнено частично</t>
  </si>
  <si>
    <t>Всего по программным мероприятиям</t>
  </si>
  <si>
    <t>Всего по разделу</t>
  </si>
  <si>
    <t xml:space="preserve"> Итого по разделу благоустройство</t>
  </si>
  <si>
    <t>Итого по разделу коммунальное хозяйство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</si>
</sst>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charset val="204"/>
      <scheme val="minor"/>
    </font>
    <font>
      <sz val="12"/>
      <color theme="1"/>
      <name val="Times New Roman"/>
      <family val="1"/>
      <charset val="204"/>
    </font>
    <font>
      <sz val="11"/>
      <color theme="1"/>
      <name val="Times New Roman"/>
      <family val="1"/>
      <charset val="204"/>
    </font>
    <font>
      <b/>
      <sz val="12"/>
      <color theme="1"/>
      <name val="Times New Roman"/>
      <family val="1"/>
      <charset val="204"/>
    </font>
    <font>
      <sz val="12"/>
      <color rgb="FF000000"/>
      <name val="Times New Roman"/>
      <family val="1"/>
      <charset val="204"/>
    </font>
    <font>
      <sz val="11"/>
      <color theme="1"/>
      <name val="Calibri"/>
      <family val="2"/>
      <scheme val="minor"/>
    </font>
    <font>
      <sz val="12"/>
      <name val="Times New Roman"/>
      <family val="1"/>
      <charset val="204"/>
    </font>
    <font>
      <sz val="11"/>
      <color indexed="8"/>
      <name val="Times New Roman"/>
      <family val="1"/>
      <charset val="204"/>
    </font>
    <font>
      <sz val="11"/>
      <color rgb="FF000000"/>
      <name val="Times New Roman"/>
      <family val="1"/>
      <charset val="204"/>
    </font>
    <font>
      <b/>
      <sz val="11"/>
      <color theme="1"/>
      <name val="Times New Roman"/>
      <family val="1"/>
      <charset val="204"/>
    </font>
    <font>
      <sz val="10"/>
      <color theme="1"/>
      <name val="Times New Roman"/>
      <family val="1"/>
      <charset val="204"/>
    </font>
    <font>
      <b/>
      <sz val="11"/>
      <color theme="1"/>
      <name val="Calibri"/>
      <family val="2"/>
      <charset val="204"/>
      <scheme val="minor"/>
    </font>
    <font>
      <b/>
      <sz val="12"/>
      <name val="Times New Roman"/>
      <family val="1"/>
      <charset val="204"/>
    </font>
    <font>
      <b/>
      <sz val="10"/>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0" fontId="5" fillId="0" borderId="0"/>
  </cellStyleXfs>
  <cellXfs count="175">
    <xf numFmtId="0" fontId="0" fillId="0" borderId="0" xfId="0"/>
    <xf numFmtId="0" fontId="1" fillId="0" borderId="1" xfId="0" applyFont="1" applyBorder="1" applyAlignment="1">
      <alignment horizontal="center" vertical="top" wrapText="1"/>
    </xf>
    <xf numFmtId="0" fontId="1" fillId="0" borderId="1" xfId="0" applyFont="1" applyBorder="1" applyAlignment="1">
      <alignment horizontal="center" vertical="top"/>
    </xf>
    <xf numFmtId="0" fontId="1" fillId="0" borderId="1" xfId="0" applyFont="1" applyBorder="1" applyAlignment="1">
      <alignment horizontal="center"/>
    </xf>
    <xf numFmtId="0" fontId="1" fillId="0" borderId="1" xfId="0" applyFont="1" applyBorder="1" applyAlignment="1">
      <alignment horizontal="center" wrapText="1"/>
    </xf>
    <xf numFmtId="0" fontId="4" fillId="0" borderId="1" xfId="0" applyFont="1" applyBorder="1" applyAlignment="1">
      <alignment vertical="top" wrapText="1"/>
    </xf>
    <xf numFmtId="0" fontId="1" fillId="0" borderId="5" xfId="0" applyFont="1" applyBorder="1" applyAlignment="1">
      <alignment vertical="top" wrapText="1"/>
    </xf>
    <xf numFmtId="0" fontId="1" fillId="0" borderId="1" xfId="0" applyFont="1" applyBorder="1" applyAlignment="1">
      <alignment wrapText="1"/>
    </xf>
    <xf numFmtId="0" fontId="1" fillId="0" borderId="1" xfId="0" applyFont="1" applyBorder="1" applyAlignment="1">
      <alignment horizontal="left" vertical="center" wrapText="1"/>
    </xf>
    <xf numFmtId="164" fontId="1" fillId="0" borderId="1" xfId="0" applyNumberFormat="1" applyFont="1" applyBorder="1" applyAlignment="1">
      <alignment horizontal="center" vertical="top" wrapText="1"/>
    </xf>
    <xf numFmtId="0" fontId="1" fillId="0" borderId="2" xfId="0" applyFont="1" applyBorder="1" applyAlignment="1">
      <alignment vertical="top" wrapText="1"/>
    </xf>
    <xf numFmtId="0" fontId="1" fillId="2" borderId="1" xfId="0" applyFont="1" applyFill="1" applyBorder="1" applyAlignment="1">
      <alignment horizontal="center" vertical="top" wrapText="1"/>
    </xf>
    <xf numFmtId="49" fontId="1" fillId="0" borderId="1" xfId="0" applyNumberFormat="1" applyFont="1" applyBorder="1" applyAlignment="1">
      <alignment horizontal="center" vertical="top" wrapText="1"/>
    </xf>
    <xf numFmtId="164" fontId="1" fillId="0" borderId="1" xfId="0" applyNumberFormat="1" applyFont="1" applyBorder="1" applyAlignment="1">
      <alignment vertical="top" wrapText="1"/>
    </xf>
    <xf numFmtId="164" fontId="1" fillId="2" borderId="1" xfId="0" applyNumberFormat="1" applyFont="1" applyFill="1" applyBorder="1" applyAlignment="1">
      <alignment horizontal="center" vertical="top" wrapText="1"/>
    </xf>
    <xf numFmtId="164" fontId="1" fillId="0" borderId="5" xfId="0" applyNumberFormat="1" applyFont="1" applyBorder="1" applyAlignment="1">
      <alignment vertical="top" wrapText="1"/>
    </xf>
    <xf numFmtId="164" fontId="1" fillId="0" borderId="5" xfId="0" applyNumberFormat="1" applyFont="1" applyBorder="1" applyAlignment="1">
      <alignment horizontal="center" vertical="top" wrapText="1"/>
    </xf>
    <xf numFmtId="0" fontId="1" fillId="0" borderId="1" xfId="0" applyNumberFormat="1" applyFont="1" applyBorder="1" applyAlignment="1">
      <alignment horizontal="center" vertical="top" wrapText="1"/>
    </xf>
    <xf numFmtId="0" fontId="1" fillId="2" borderId="1" xfId="0" applyNumberFormat="1" applyFont="1" applyFill="1" applyBorder="1" applyAlignment="1">
      <alignment horizontal="center" vertical="top" wrapText="1"/>
    </xf>
    <xf numFmtId="164" fontId="1" fillId="0" borderId="7" xfId="0" applyNumberFormat="1" applyFont="1" applyBorder="1" applyAlignment="1">
      <alignment horizontal="center" vertical="top" wrapText="1"/>
    </xf>
    <xf numFmtId="0" fontId="1" fillId="0" borderId="1" xfId="0" applyFont="1" applyFill="1" applyBorder="1" applyAlignment="1">
      <alignment horizontal="center" vertical="top" wrapText="1"/>
    </xf>
    <xf numFmtId="164" fontId="1" fillId="0" borderId="1" xfId="0" applyNumberFormat="1" applyFont="1" applyFill="1" applyBorder="1" applyAlignment="1">
      <alignment horizontal="center" vertical="top" wrapText="1"/>
    </xf>
    <xf numFmtId="0" fontId="1" fillId="0" borderId="1" xfId="0" applyFont="1" applyBorder="1" applyAlignment="1">
      <alignment horizontal="center"/>
    </xf>
    <xf numFmtId="0" fontId="1" fillId="0" borderId="1" xfId="0" applyFont="1" applyBorder="1" applyAlignment="1">
      <alignment horizontal="center" vertical="center" wrapText="1"/>
    </xf>
    <xf numFmtId="0" fontId="3" fillId="0" borderId="0" xfId="0" applyFont="1" applyAlignment="1">
      <alignment horizontal="left"/>
    </xf>
    <xf numFmtId="0" fontId="3" fillId="0" borderId="0" xfId="0" applyFont="1" applyAlignment="1">
      <alignment horizontal="center" vertical="center"/>
    </xf>
    <xf numFmtId="0" fontId="2" fillId="0" borderId="0" xfId="0" applyFont="1"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wrapText="1"/>
    </xf>
    <xf numFmtId="0" fontId="2" fillId="2" borderId="1" xfId="0" applyFont="1" applyFill="1" applyBorder="1" applyAlignment="1">
      <alignment horizontal="center" vertical="center"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1" fillId="0" borderId="5"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Alignment="1">
      <alignment horizontal="left"/>
    </xf>
    <xf numFmtId="0" fontId="1" fillId="0" borderId="0" xfId="0" applyFont="1"/>
    <xf numFmtId="0" fontId="1" fillId="0" borderId="0" xfId="0" applyFont="1" applyAlignment="1">
      <alignment horizontal="center"/>
    </xf>
    <xf numFmtId="0" fontId="1" fillId="0" borderId="0" xfId="0" applyFont="1" applyAlignment="1">
      <alignment vertical="top"/>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1" xfId="0" applyNumberFormat="1" applyFont="1" applyBorder="1" applyAlignment="1">
      <alignment wrapText="1"/>
    </xf>
    <xf numFmtId="2"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0" xfId="0" applyFill="1"/>
    <xf numFmtId="0" fontId="7" fillId="0" borderId="1" xfId="0" applyFont="1" applyFill="1" applyBorder="1" applyAlignment="1">
      <alignment vertical="center" wrapText="1"/>
    </xf>
    <xf numFmtId="0" fontId="2" fillId="0" borderId="1" xfId="0" applyFont="1" applyFill="1" applyBorder="1" applyAlignment="1">
      <alignment wrapText="1"/>
    </xf>
    <xf numFmtId="0" fontId="1" fillId="0" borderId="1" xfId="0" applyFont="1" applyFill="1" applyBorder="1" applyAlignment="1">
      <alignment horizontal="left" vertical="top" wrapText="1"/>
    </xf>
    <xf numFmtId="2" fontId="1" fillId="0" borderId="4" xfId="0" applyNumberFormat="1" applyFont="1" applyBorder="1"/>
    <xf numFmtId="2" fontId="6" fillId="0" borderId="1" xfId="0" applyNumberFormat="1" applyFont="1" applyBorder="1"/>
    <xf numFmtId="0" fontId="2" fillId="0" borderId="0" xfId="0" applyFont="1" applyAlignment="1">
      <alignment horizontal="left"/>
    </xf>
    <xf numFmtId="0" fontId="2" fillId="0" borderId="1" xfId="0" applyFont="1" applyBorder="1" applyAlignment="1">
      <alignment horizontal="left" vertical="top" wrapText="1"/>
    </xf>
    <xf numFmtId="0" fontId="2"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8" fillId="3" borderId="1" xfId="0" applyFont="1" applyFill="1" applyBorder="1" applyAlignment="1">
      <alignment vertical="center" wrapText="1"/>
    </xf>
    <xf numFmtId="0" fontId="8" fillId="2"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1" xfId="0" applyFont="1" applyFill="1" applyBorder="1" applyAlignment="1">
      <alignment horizontal="justify" vertical="center" wrapText="1"/>
    </xf>
    <xf numFmtId="0" fontId="9" fillId="0" borderId="0" xfId="0" applyFont="1" applyAlignment="1">
      <alignment horizontal="left"/>
    </xf>
    <xf numFmtId="0" fontId="2" fillId="0" borderId="0" xfId="0" applyFont="1"/>
    <xf numFmtId="0" fontId="2" fillId="0" borderId="1" xfId="0" applyFont="1" applyBorder="1" applyAlignment="1">
      <alignment vertical="top" wrapText="1"/>
    </xf>
    <xf numFmtId="2" fontId="1" fillId="0" borderId="1" xfId="0" applyNumberFormat="1" applyFont="1" applyBorder="1" applyAlignment="1">
      <alignment horizontal="center" vertical="center"/>
    </xf>
    <xf numFmtId="0" fontId="2" fillId="0" borderId="1" xfId="0"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8" fillId="0" borderId="1" xfId="0" applyFont="1" applyFill="1" applyBorder="1" applyAlignment="1">
      <alignment vertical="center" wrapText="1"/>
    </xf>
    <xf numFmtId="2" fontId="1" fillId="0" borderId="4" xfId="0" applyNumberFormat="1" applyFont="1" applyFill="1" applyBorder="1"/>
    <xf numFmtId="0" fontId="2" fillId="0" borderId="1" xfId="0" applyFont="1" applyFill="1" applyBorder="1" applyAlignment="1">
      <alignment vertical="center" wrapText="1"/>
    </xf>
    <xf numFmtId="2" fontId="1" fillId="0" borderId="1" xfId="0" applyNumberFormat="1" applyFont="1" applyFill="1" applyBorder="1" applyAlignment="1">
      <alignment horizontal="center" vertical="center"/>
    </xf>
    <xf numFmtId="2" fontId="1" fillId="0" borderId="5" xfId="0" applyNumberFormat="1" applyFont="1" applyBorder="1" applyAlignment="1">
      <alignment horizontal="center" vertical="center"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5" xfId="0" applyFont="1" applyBorder="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horizontal="center" vertical="center" wrapText="1"/>
    </xf>
    <xf numFmtId="0" fontId="1" fillId="0" borderId="5" xfId="0" applyFont="1" applyBorder="1" applyAlignment="1">
      <alignment horizontal="center" vertical="top" wrapText="1"/>
    </xf>
    <xf numFmtId="2" fontId="1" fillId="0" borderId="5" xfId="0" applyNumberFormat="1" applyFont="1" applyBorder="1" applyAlignment="1">
      <alignment horizontal="center" vertical="center" wrapText="1"/>
    </xf>
    <xf numFmtId="0" fontId="3" fillId="0" borderId="1" xfId="0" applyFont="1" applyBorder="1" applyAlignment="1">
      <alignment horizontal="center" vertical="top" wrapText="1"/>
    </xf>
    <xf numFmtId="2" fontId="1" fillId="0" borderId="1" xfId="1" applyNumberFormat="1" applyFont="1" applyBorder="1" applyAlignment="1">
      <alignment horizontal="center" vertical="center" wrapText="1"/>
    </xf>
    <xf numFmtId="2" fontId="1" fillId="0" borderId="0" xfId="0" applyNumberFormat="1" applyFont="1" applyAlignment="1">
      <alignment horizontal="center" vertical="center"/>
    </xf>
    <xf numFmtId="2" fontId="1" fillId="0" borderId="0" xfId="0" applyNumberFormat="1" applyFont="1" applyFill="1" applyAlignment="1">
      <alignment horizontal="center" vertical="center"/>
    </xf>
    <xf numFmtId="2" fontId="1" fillId="0" borderId="0" xfId="0" applyNumberFormat="1" applyFont="1" applyBorder="1" applyAlignment="1">
      <alignment horizontal="center" vertical="center" wrapText="1"/>
    </xf>
    <xf numFmtId="2" fontId="1" fillId="0" borderId="1" xfId="0" applyNumberFormat="1" applyFont="1" applyFill="1" applyBorder="1" applyAlignment="1">
      <alignment horizontal="center" vertical="center" wrapText="1"/>
    </xf>
    <xf numFmtId="2" fontId="1" fillId="0" borderId="1" xfId="0" applyNumberFormat="1" applyFont="1" applyBorder="1" applyAlignment="1">
      <alignment horizontal="center" vertical="center" wrapText="1"/>
    </xf>
    <xf numFmtId="2" fontId="1" fillId="0" borderId="5" xfId="0" applyNumberFormat="1" applyFont="1" applyFill="1" applyBorder="1" applyAlignment="1">
      <alignment horizontal="center" vertical="center" wrapText="1"/>
    </xf>
    <xf numFmtId="2" fontId="1" fillId="0" borderId="1" xfId="1" applyNumberFormat="1" applyFont="1" applyFill="1" applyBorder="1" applyAlignment="1">
      <alignment horizontal="center" vertical="center" wrapText="1"/>
    </xf>
    <xf numFmtId="2" fontId="1" fillId="0" borderId="1" xfId="1" applyNumberFormat="1" applyFont="1" applyFill="1" applyBorder="1" applyAlignment="1">
      <alignment horizontal="center" vertical="center"/>
    </xf>
    <xf numFmtId="2" fontId="1" fillId="0" borderId="1" xfId="1" applyNumberFormat="1" applyFont="1" applyBorder="1" applyAlignment="1">
      <alignment horizontal="center" vertical="center"/>
    </xf>
    <xf numFmtId="2" fontId="1" fillId="0" borderId="1" xfId="0" applyNumberFormat="1" applyFont="1" applyFill="1" applyBorder="1"/>
    <xf numFmtId="2" fontId="6" fillId="2" borderId="1" xfId="0" applyNumberFormat="1" applyFont="1" applyFill="1" applyBorder="1"/>
    <xf numFmtId="2" fontId="6" fillId="0" borderId="1" xfId="0" applyNumberFormat="1" applyFont="1" applyFill="1" applyBorder="1"/>
    <xf numFmtId="2" fontId="1" fillId="0" borderId="1" xfId="0" applyNumberFormat="1" applyFont="1" applyBorder="1"/>
    <xf numFmtId="2" fontId="1" fillId="0" borderId="5" xfId="0" applyNumberFormat="1" applyFont="1" applyBorder="1"/>
    <xf numFmtId="2" fontId="6" fillId="0" borderId="1" xfId="0" applyNumberFormat="1" applyFont="1" applyBorder="1" applyAlignment="1">
      <alignment horizontal="center" vertical="center" wrapText="1"/>
    </xf>
    <xf numFmtId="2" fontId="6" fillId="0" borderId="1" xfId="0" applyNumberFormat="1" applyFont="1" applyFill="1" applyBorder="1" applyAlignment="1">
      <alignment horizontal="center" vertical="center" wrapText="1"/>
    </xf>
    <xf numFmtId="2" fontId="6" fillId="0" borderId="1" xfId="0" applyNumberFormat="1" applyFont="1" applyBorder="1" applyAlignment="1">
      <alignment horizontal="center" vertical="center"/>
    </xf>
    <xf numFmtId="2" fontId="1" fillId="0" borderId="2" xfId="0" applyNumberFormat="1" applyFont="1" applyBorder="1" applyAlignment="1">
      <alignment horizontal="center" vertical="center"/>
    </xf>
    <xf numFmtId="2" fontId="6" fillId="0" borderId="1" xfId="0" applyNumberFormat="1" applyFont="1" applyFill="1" applyBorder="1" applyAlignment="1">
      <alignment horizontal="center" vertical="center"/>
    </xf>
    <xf numFmtId="2" fontId="4" fillId="0" borderId="0" xfId="0" applyNumberFormat="1" applyFont="1" applyAlignment="1">
      <alignment horizontal="center" vertical="center"/>
    </xf>
    <xf numFmtId="2" fontId="3" fillId="0" borderId="0" xfId="0" applyNumberFormat="1" applyFont="1" applyAlignment="1">
      <alignment horizontal="center" vertical="center"/>
    </xf>
    <xf numFmtId="2" fontId="3" fillId="0" borderId="0" xfId="0" applyNumberFormat="1" applyFont="1" applyFill="1" applyAlignment="1">
      <alignment horizontal="center" vertical="center"/>
    </xf>
    <xf numFmtId="0" fontId="10" fillId="0" borderId="1" xfId="0" applyNumberFormat="1" applyFont="1" applyBorder="1" applyAlignment="1">
      <alignment horizontal="left" wrapText="1"/>
    </xf>
    <xf numFmtId="0" fontId="1" fillId="0" borderId="1" xfId="0" applyFont="1" applyFill="1" applyBorder="1" applyAlignment="1">
      <alignment vertical="top" wrapText="1"/>
    </xf>
    <xf numFmtId="0" fontId="1" fillId="0" borderId="1" xfId="0" applyNumberFormat="1" applyFont="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5" xfId="0" applyFont="1" applyBorder="1" applyAlignment="1">
      <alignment horizontal="left" vertical="top" wrapText="1"/>
    </xf>
    <xf numFmtId="2" fontId="1" fillId="0" borderId="5" xfId="0" applyNumberFormat="1" applyFont="1" applyBorder="1" applyAlignment="1">
      <alignment horizontal="center" vertical="center"/>
    </xf>
    <xf numFmtId="0" fontId="9" fillId="0" borderId="1" xfId="0" applyFont="1" applyBorder="1" applyAlignment="1">
      <alignment horizontal="left" vertical="top" wrapText="1"/>
    </xf>
    <xf numFmtId="0" fontId="3" fillId="0" borderId="1" xfId="0" applyFont="1" applyBorder="1" applyAlignment="1">
      <alignment horizontal="left" vertical="top" wrapText="1"/>
    </xf>
    <xf numFmtId="2"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wrapText="1"/>
    </xf>
    <xf numFmtId="2" fontId="3" fillId="0" borderId="1" xfId="0" applyNumberFormat="1" applyFont="1" applyFill="1" applyBorder="1" applyAlignment="1">
      <alignment horizontal="center" vertical="center" wrapText="1"/>
    </xf>
    <xf numFmtId="0" fontId="3" fillId="0" borderId="1" xfId="0" applyFont="1" applyBorder="1" applyAlignment="1">
      <alignment vertical="top" wrapText="1"/>
    </xf>
    <xf numFmtId="0" fontId="11" fillId="0" borderId="1" xfId="0" applyFont="1" applyBorder="1"/>
    <xf numFmtId="0" fontId="1" fillId="0" borderId="8" xfId="0" applyFont="1" applyBorder="1" applyAlignment="1">
      <alignment vertical="top" wrapText="1"/>
    </xf>
    <xf numFmtId="0" fontId="0" fillId="0" borderId="0" xfId="0" applyBorder="1"/>
    <xf numFmtId="0" fontId="11" fillId="0" borderId="0" xfId="0" applyFont="1" applyBorder="1"/>
    <xf numFmtId="0" fontId="0" fillId="0" borderId="9" xfId="0" applyBorder="1"/>
    <xf numFmtId="0" fontId="11" fillId="0" borderId="9" xfId="0" applyFont="1" applyBorder="1"/>
    <xf numFmtId="0" fontId="1" fillId="0" borderId="0" xfId="0" applyFont="1" applyBorder="1" applyAlignment="1">
      <alignment vertical="top"/>
    </xf>
    <xf numFmtId="0" fontId="11" fillId="0" borderId="0" xfId="0" applyFont="1"/>
    <xf numFmtId="2" fontId="12" fillId="0" borderId="1" xfId="0" applyNumberFormat="1" applyFont="1" applyBorder="1" applyAlignment="1">
      <alignment horizontal="center" vertical="center" wrapText="1"/>
    </xf>
    <xf numFmtId="2" fontId="1" fillId="0" borderId="5"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0" fontId="3" fillId="0" borderId="1" xfId="0" applyFont="1" applyFill="1" applyBorder="1" applyAlignment="1">
      <alignment horizontal="center" vertical="top" wrapText="1"/>
    </xf>
    <xf numFmtId="0" fontId="9"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11" fillId="0" borderId="0" xfId="0" applyFont="1" applyFill="1"/>
    <xf numFmtId="2" fontId="3" fillId="0" borderId="1" xfId="1" applyNumberFormat="1" applyFont="1" applyBorder="1" applyAlignment="1">
      <alignment horizontal="center" vertical="center" wrapText="1"/>
    </xf>
    <xf numFmtId="2" fontId="3" fillId="0" borderId="1" xfId="1" applyNumberFormat="1" applyFont="1" applyFill="1" applyBorder="1" applyAlignment="1">
      <alignment horizontal="center" vertical="center" wrapText="1"/>
    </xf>
    <xf numFmtId="0" fontId="13" fillId="0" borderId="1" xfId="0" applyNumberFormat="1" applyFont="1" applyBorder="1" applyAlignment="1">
      <alignment horizontal="left" wrapText="1"/>
    </xf>
    <xf numFmtId="0" fontId="9" fillId="0" borderId="1" xfId="0" applyFont="1" applyBorder="1" applyAlignment="1">
      <alignment horizontal="left" vertic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2" fontId="1" fillId="0" borderId="5" xfId="0" applyNumberFormat="1" applyFont="1" applyBorder="1" applyAlignment="1">
      <alignment horizontal="center" vertical="center" wrapText="1"/>
    </xf>
    <xf numFmtId="2" fontId="1" fillId="0" borderId="6" xfId="0" applyNumberFormat="1" applyFont="1" applyBorder="1" applyAlignment="1">
      <alignment horizontal="center" vertical="center" wrapText="1"/>
    </xf>
    <xf numFmtId="2" fontId="1" fillId="0" borderId="7" xfId="0" applyNumberFormat="1" applyFont="1" applyBorder="1" applyAlignment="1">
      <alignment horizontal="center" vertical="center"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0" fontId="1" fillId="0" borderId="1" xfId="0" applyFont="1" applyBorder="1" applyAlignment="1">
      <alignment horizontal="center"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center" wrapText="1"/>
    </xf>
    <xf numFmtId="0" fontId="1" fillId="0" borderId="1" xfId="0" applyFont="1" applyBorder="1" applyAlignment="1">
      <alignment horizontal="left" vertical="top" wrapText="1" indent="5"/>
    </xf>
    <xf numFmtId="0" fontId="1" fillId="0" borderId="1" xfId="0" applyFont="1" applyFill="1" applyBorder="1" applyAlignment="1">
      <alignment horizontal="center"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2" fontId="1" fillId="0" borderId="1" xfId="0" applyNumberFormat="1" applyFont="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1" xfId="0" applyFont="1" applyBorder="1" applyAlignment="1">
      <alignment horizontal="center" vertical="top"/>
    </xf>
    <xf numFmtId="0" fontId="1" fillId="0" borderId="1" xfId="0" applyFont="1" applyBorder="1" applyAlignment="1">
      <alignment horizontal="center"/>
    </xf>
    <xf numFmtId="0" fontId="1" fillId="0" borderId="0" xfId="0" applyFont="1" applyAlignment="1">
      <alignment horizont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top" wrapText="1"/>
    </xf>
    <xf numFmtId="0" fontId="3" fillId="0" borderId="1" xfId="0" applyFont="1" applyBorder="1" applyAlignment="1">
      <alignment horizontal="center" vertical="top" wrapText="1"/>
    </xf>
    <xf numFmtId="0" fontId="3" fillId="0" borderId="5" xfId="0" applyFont="1" applyBorder="1" applyAlignment="1">
      <alignment horizontal="center" vertical="top" wrapText="1"/>
    </xf>
    <xf numFmtId="164" fontId="1" fillId="0" borderId="5" xfId="0" applyNumberFormat="1" applyFont="1" applyBorder="1" applyAlignment="1">
      <alignment horizontal="center" vertical="top"/>
    </xf>
    <xf numFmtId="0" fontId="1" fillId="0" borderId="7" xfId="0" applyFont="1" applyBorder="1" applyAlignment="1">
      <alignment horizontal="center" vertical="top"/>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200025</xdr:colOff>
      <xdr:row>30</xdr:row>
      <xdr:rowOff>252412</xdr:rowOff>
    </xdr:from>
    <xdr:ext cx="914400" cy="264560"/>
    <xdr:sp macro="" textlink="">
      <xdr:nvSpPr>
        <xdr:cNvPr id="2" name="TextBox 1"/>
        <xdr:cNvSpPr txBox="1"/>
      </xdr:nvSpPr>
      <xdr:spPr>
        <a:xfrm>
          <a:off x="5953125" y="17797462"/>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00"/>
  <sheetViews>
    <sheetView topLeftCell="A4" zoomScaleNormal="100" workbookViewId="0">
      <selection activeCell="A4" sqref="A4:L4"/>
    </sheetView>
  </sheetViews>
  <sheetFormatPr defaultRowHeight="15.75" x14ac:dyDescent="0.25"/>
  <cols>
    <col min="1" max="1" width="7.42578125" style="38" customWidth="1"/>
    <col min="2" max="2" width="27.28515625" style="54" customWidth="1"/>
    <col min="3" max="3" width="14.5703125" style="37" customWidth="1"/>
    <col min="4" max="4" width="14.140625" style="84" bestFit="1" customWidth="1"/>
    <col min="5" max="5" width="11.5703125" style="84" customWidth="1"/>
    <col min="6" max="6" width="10.7109375" style="85" bestFit="1" customWidth="1"/>
    <col min="7" max="7" width="11" style="85" customWidth="1"/>
    <col min="8" max="8" width="11.5703125" style="84" customWidth="1"/>
    <col min="9" max="9" width="10.42578125" style="84" customWidth="1"/>
    <col min="10" max="11" width="10.7109375" style="84" bestFit="1" customWidth="1"/>
    <col min="12" max="12" width="15.85546875" style="40" customWidth="1"/>
  </cols>
  <sheetData>
    <row r="1" spans="1:12" ht="62.25" customHeight="1" x14ac:dyDescent="0.25">
      <c r="I1" s="156" t="s">
        <v>17</v>
      </c>
      <c r="J1" s="156"/>
      <c r="K1" s="156"/>
      <c r="L1" s="156"/>
    </row>
    <row r="2" spans="1:12" ht="15.75" customHeight="1" x14ac:dyDescent="0.25">
      <c r="I2" s="86"/>
      <c r="J2" s="86"/>
      <c r="K2" s="86"/>
      <c r="L2" s="36"/>
    </row>
    <row r="4" spans="1:12" ht="32.25" customHeight="1" x14ac:dyDescent="0.25">
      <c r="A4" s="156" t="s">
        <v>16</v>
      </c>
      <c r="B4" s="156"/>
      <c r="C4" s="156"/>
      <c r="D4" s="156"/>
      <c r="E4" s="156"/>
      <c r="F4" s="156"/>
      <c r="G4" s="156"/>
      <c r="H4" s="156"/>
      <c r="I4" s="156"/>
      <c r="J4" s="156"/>
      <c r="K4" s="156"/>
      <c r="L4" s="156"/>
    </row>
    <row r="6" spans="1:12" ht="17.25" customHeight="1" x14ac:dyDescent="0.25">
      <c r="A6" s="150" t="s">
        <v>0</v>
      </c>
      <c r="B6" s="163" t="s">
        <v>1</v>
      </c>
      <c r="C6" s="162" t="s">
        <v>2</v>
      </c>
      <c r="D6" s="164" t="s">
        <v>3</v>
      </c>
      <c r="E6" s="164"/>
      <c r="F6" s="164"/>
      <c r="G6" s="164"/>
      <c r="H6" s="164"/>
      <c r="I6" s="164"/>
      <c r="J6" s="164"/>
      <c r="K6" s="164"/>
      <c r="L6" s="30"/>
    </row>
    <row r="7" spans="1:12" x14ac:dyDescent="0.25">
      <c r="A7" s="150"/>
      <c r="B7" s="163"/>
      <c r="C7" s="162"/>
      <c r="D7" s="164" t="s">
        <v>5</v>
      </c>
      <c r="E7" s="164"/>
      <c r="F7" s="165" t="s">
        <v>6</v>
      </c>
      <c r="G7" s="165"/>
      <c r="H7" s="164" t="s">
        <v>7</v>
      </c>
      <c r="I7" s="164"/>
      <c r="J7" s="164" t="s">
        <v>11</v>
      </c>
      <c r="K7" s="164"/>
      <c r="L7" s="30" t="s">
        <v>4</v>
      </c>
    </row>
    <row r="8" spans="1:12" x14ac:dyDescent="0.25">
      <c r="A8" s="150"/>
      <c r="B8" s="163"/>
      <c r="C8" s="162"/>
      <c r="D8" s="88" t="s">
        <v>8</v>
      </c>
      <c r="E8" s="88" t="s">
        <v>9</v>
      </c>
      <c r="F8" s="45" t="s">
        <v>8</v>
      </c>
      <c r="G8" s="45" t="s">
        <v>9</v>
      </c>
      <c r="H8" s="88" t="s">
        <v>8</v>
      </c>
      <c r="I8" s="88" t="s">
        <v>9</v>
      </c>
      <c r="J8" s="88" t="s">
        <v>8</v>
      </c>
      <c r="K8" s="88" t="s">
        <v>9</v>
      </c>
      <c r="L8" s="32"/>
    </row>
    <row r="9" spans="1:12" x14ac:dyDescent="0.25">
      <c r="A9" s="30">
        <v>1</v>
      </c>
      <c r="B9" s="55">
        <v>2</v>
      </c>
      <c r="C9" s="31">
        <v>3</v>
      </c>
      <c r="D9" s="108">
        <v>4</v>
      </c>
      <c r="E9" s="108">
        <v>5</v>
      </c>
      <c r="F9" s="109">
        <v>6</v>
      </c>
      <c r="G9" s="109">
        <v>7</v>
      </c>
      <c r="H9" s="108">
        <v>8</v>
      </c>
      <c r="I9" s="108">
        <v>9</v>
      </c>
      <c r="J9" s="108">
        <v>10</v>
      </c>
      <c r="K9" s="108">
        <v>11</v>
      </c>
      <c r="L9" s="30">
        <v>12</v>
      </c>
    </row>
    <row r="10" spans="1:12" x14ac:dyDescent="0.25">
      <c r="A10" s="138" t="s">
        <v>279</v>
      </c>
      <c r="B10" s="139"/>
      <c r="C10" s="139"/>
      <c r="D10" s="139"/>
      <c r="E10" s="139"/>
      <c r="F10" s="139"/>
      <c r="G10" s="139"/>
      <c r="H10" s="139"/>
      <c r="I10" s="139"/>
      <c r="J10" s="139"/>
      <c r="K10" s="139"/>
      <c r="L10" s="140"/>
    </row>
    <row r="11" spans="1:12" ht="15.75" customHeight="1" x14ac:dyDescent="0.25">
      <c r="A11" s="144" t="s">
        <v>25</v>
      </c>
      <c r="B11" s="159" t="s">
        <v>280</v>
      </c>
      <c r="C11" s="162" t="s">
        <v>281</v>
      </c>
      <c r="D11" s="141">
        <v>2925.4</v>
      </c>
      <c r="E11" s="141">
        <v>2289</v>
      </c>
      <c r="F11" s="147">
        <v>0</v>
      </c>
      <c r="G11" s="147">
        <v>0</v>
      </c>
      <c r="H11" s="141">
        <v>2925.4</v>
      </c>
      <c r="I11" s="141">
        <v>2289</v>
      </c>
      <c r="J11" s="141">
        <v>0</v>
      </c>
      <c r="K11" s="141">
        <v>0</v>
      </c>
      <c r="L11" s="144" t="s">
        <v>516</v>
      </c>
    </row>
    <row r="12" spans="1:12" ht="15.75" customHeight="1" x14ac:dyDescent="0.25">
      <c r="A12" s="145"/>
      <c r="B12" s="160"/>
      <c r="C12" s="162"/>
      <c r="D12" s="142"/>
      <c r="E12" s="142"/>
      <c r="F12" s="148"/>
      <c r="G12" s="148"/>
      <c r="H12" s="142"/>
      <c r="I12" s="142"/>
      <c r="J12" s="142"/>
      <c r="K12" s="142"/>
      <c r="L12" s="145"/>
    </row>
    <row r="13" spans="1:12" ht="15.75" customHeight="1" x14ac:dyDescent="0.25">
      <c r="A13" s="145"/>
      <c r="B13" s="160"/>
      <c r="C13" s="162"/>
      <c r="D13" s="142"/>
      <c r="E13" s="142"/>
      <c r="F13" s="148"/>
      <c r="G13" s="148"/>
      <c r="H13" s="142"/>
      <c r="I13" s="142"/>
      <c r="J13" s="142"/>
      <c r="K13" s="142"/>
      <c r="L13" s="145"/>
    </row>
    <row r="14" spans="1:12" ht="15.75" customHeight="1" x14ac:dyDescent="0.25">
      <c r="A14" s="145"/>
      <c r="B14" s="160"/>
      <c r="C14" s="162"/>
      <c r="D14" s="142"/>
      <c r="E14" s="142"/>
      <c r="F14" s="148"/>
      <c r="G14" s="148"/>
      <c r="H14" s="142"/>
      <c r="I14" s="142"/>
      <c r="J14" s="142"/>
      <c r="K14" s="142"/>
      <c r="L14" s="145"/>
    </row>
    <row r="15" spans="1:12" ht="15.75" customHeight="1" x14ac:dyDescent="0.25">
      <c r="A15" s="145"/>
      <c r="B15" s="160"/>
      <c r="C15" s="162"/>
      <c r="D15" s="142"/>
      <c r="E15" s="142"/>
      <c r="F15" s="148"/>
      <c r="G15" s="148"/>
      <c r="H15" s="142"/>
      <c r="I15" s="142"/>
      <c r="J15" s="142"/>
      <c r="K15" s="142"/>
      <c r="L15" s="145"/>
    </row>
    <row r="16" spans="1:12" ht="123" customHeight="1" x14ac:dyDescent="0.25">
      <c r="A16" s="146"/>
      <c r="B16" s="161"/>
      <c r="C16" s="162"/>
      <c r="D16" s="143"/>
      <c r="E16" s="143"/>
      <c r="F16" s="149"/>
      <c r="G16" s="149"/>
      <c r="H16" s="143"/>
      <c r="I16" s="143"/>
      <c r="J16" s="143"/>
      <c r="K16" s="143"/>
      <c r="L16" s="146"/>
    </row>
    <row r="17" spans="1:12" x14ac:dyDescent="0.25">
      <c r="A17" s="151" t="s">
        <v>293</v>
      </c>
      <c r="B17" s="152"/>
      <c r="C17" s="152"/>
      <c r="D17" s="152"/>
      <c r="E17" s="152"/>
      <c r="F17" s="152"/>
      <c r="G17" s="152"/>
      <c r="H17" s="152"/>
      <c r="I17" s="152"/>
      <c r="J17" s="152"/>
      <c r="K17" s="152"/>
      <c r="L17" s="153"/>
    </row>
    <row r="18" spans="1:12" s="48" customFormat="1" ht="114.75" customHeight="1" x14ac:dyDescent="0.25">
      <c r="A18" s="46" t="s">
        <v>25</v>
      </c>
      <c r="B18" s="56" t="s">
        <v>282</v>
      </c>
      <c r="C18" s="47" t="s">
        <v>292</v>
      </c>
      <c r="D18" s="72">
        <v>16000</v>
      </c>
      <c r="E18" s="45">
        <v>0</v>
      </c>
      <c r="F18" s="72">
        <v>16000</v>
      </c>
      <c r="G18" s="45">
        <v>0</v>
      </c>
      <c r="H18" s="45">
        <v>0</v>
      </c>
      <c r="I18" s="45">
        <v>0</v>
      </c>
      <c r="J18" s="45">
        <v>0</v>
      </c>
      <c r="K18" s="45">
        <v>0</v>
      </c>
      <c r="L18" s="20" t="s">
        <v>399</v>
      </c>
    </row>
    <row r="19" spans="1:12" s="48" customFormat="1" ht="186" customHeight="1" x14ac:dyDescent="0.25">
      <c r="A19" s="20" t="s">
        <v>537</v>
      </c>
      <c r="B19" s="49" t="s">
        <v>282</v>
      </c>
      <c r="C19" s="47" t="s">
        <v>599</v>
      </c>
      <c r="D19" s="72">
        <v>8184</v>
      </c>
      <c r="E19" s="45">
        <v>0</v>
      </c>
      <c r="F19" s="72">
        <v>8184</v>
      </c>
      <c r="G19" s="45">
        <v>0</v>
      </c>
      <c r="H19" s="45">
        <v>0</v>
      </c>
      <c r="I19" s="45">
        <v>0</v>
      </c>
      <c r="J19" s="45">
        <v>0</v>
      </c>
      <c r="K19" s="45">
        <v>0</v>
      </c>
      <c r="L19" s="50" t="s">
        <v>539</v>
      </c>
    </row>
    <row r="20" spans="1:12" s="48" customFormat="1" ht="77.25" customHeight="1" x14ac:dyDescent="0.25">
      <c r="A20" s="20" t="s">
        <v>542</v>
      </c>
      <c r="B20" s="49" t="s">
        <v>282</v>
      </c>
      <c r="C20" s="47" t="s">
        <v>600</v>
      </c>
      <c r="D20" s="45">
        <v>0</v>
      </c>
      <c r="E20" s="45">
        <v>0</v>
      </c>
      <c r="F20" s="45">
        <v>0</v>
      </c>
      <c r="G20" s="45">
        <v>0</v>
      </c>
      <c r="H20" s="45">
        <v>0</v>
      </c>
      <c r="I20" s="45">
        <v>0</v>
      </c>
      <c r="J20" s="45">
        <v>0</v>
      </c>
      <c r="K20" s="45">
        <v>0</v>
      </c>
      <c r="L20" s="50" t="s">
        <v>540</v>
      </c>
    </row>
    <row r="21" spans="1:12" s="48" customFormat="1" ht="103.5" customHeight="1" x14ac:dyDescent="0.25">
      <c r="A21" s="20" t="s">
        <v>543</v>
      </c>
      <c r="B21" s="49" t="s">
        <v>282</v>
      </c>
      <c r="C21" s="47" t="s">
        <v>601</v>
      </c>
      <c r="D21" s="45">
        <v>0</v>
      </c>
      <c r="E21" s="45">
        <v>0</v>
      </c>
      <c r="F21" s="45">
        <v>0</v>
      </c>
      <c r="G21" s="45">
        <v>0</v>
      </c>
      <c r="H21" s="45">
        <v>0</v>
      </c>
      <c r="I21" s="45">
        <v>0</v>
      </c>
      <c r="J21" s="45">
        <v>0</v>
      </c>
      <c r="K21" s="45">
        <v>0</v>
      </c>
      <c r="L21" s="50" t="s">
        <v>541</v>
      </c>
    </row>
    <row r="22" spans="1:12" s="48" customFormat="1" ht="188.25" customHeight="1" x14ac:dyDescent="0.25">
      <c r="A22" s="46" t="s">
        <v>26</v>
      </c>
      <c r="B22" s="56" t="s">
        <v>283</v>
      </c>
      <c r="C22" s="47" t="s">
        <v>292</v>
      </c>
      <c r="D22" s="45">
        <v>4200</v>
      </c>
      <c r="E22" s="45">
        <v>4200</v>
      </c>
      <c r="F22" s="45">
        <v>4200</v>
      </c>
      <c r="G22" s="45">
        <v>4200</v>
      </c>
      <c r="H22" s="45">
        <v>0</v>
      </c>
      <c r="I22" s="45">
        <v>0</v>
      </c>
      <c r="J22" s="45">
        <v>0</v>
      </c>
      <c r="K22" s="45">
        <v>0</v>
      </c>
      <c r="L22" s="20" t="s">
        <v>401</v>
      </c>
    </row>
    <row r="23" spans="1:12" s="48" customFormat="1" ht="78.75" x14ac:dyDescent="0.25">
      <c r="A23" s="46" t="s">
        <v>27</v>
      </c>
      <c r="B23" s="56" t="s">
        <v>285</v>
      </c>
      <c r="C23" s="47" t="s">
        <v>284</v>
      </c>
      <c r="D23" s="72">
        <v>25000</v>
      </c>
      <c r="E23" s="45">
        <v>0</v>
      </c>
      <c r="F23" s="72">
        <v>25000</v>
      </c>
      <c r="G23" s="45">
        <v>0</v>
      </c>
      <c r="H23" s="45">
        <v>0</v>
      </c>
      <c r="I23" s="45">
        <v>0</v>
      </c>
      <c r="J23" s="45">
        <v>0</v>
      </c>
      <c r="K23" s="45">
        <v>0</v>
      </c>
      <c r="L23" s="51" t="s">
        <v>538</v>
      </c>
    </row>
    <row r="24" spans="1:12" s="48" customFormat="1" ht="105" x14ac:dyDescent="0.25">
      <c r="A24" s="46" t="s">
        <v>43</v>
      </c>
      <c r="B24" s="56" t="s">
        <v>286</v>
      </c>
      <c r="C24" s="47" t="s">
        <v>284</v>
      </c>
      <c r="D24" s="45">
        <v>0</v>
      </c>
      <c r="E24" s="45">
        <v>0</v>
      </c>
      <c r="F24" s="45">
        <v>0</v>
      </c>
      <c r="G24" s="45">
        <v>0</v>
      </c>
      <c r="H24" s="45">
        <v>0</v>
      </c>
      <c r="I24" s="45">
        <v>0</v>
      </c>
      <c r="J24" s="45">
        <v>0</v>
      </c>
      <c r="K24" s="45">
        <v>0</v>
      </c>
      <c r="L24" s="20" t="s">
        <v>523</v>
      </c>
    </row>
    <row r="25" spans="1:12" s="48" customFormat="1" ht="75" x14ac:dyDescent="0.25">
      <c r="A25" s="46" t="s">
        <v>46</v>
      </c>
      <c r="B25" s="56" t="s">
        <v>287</v>
      </c>
      <c r="C25" s="47" t="s">
        <v>284</v>
      </c>
      <c r="D25" s="72">
        <v>19000</v>
      </c>
      <c r="E25" s="45">
        <v>15146</v>
      </c>
      <c r="F25" s="72">
        <v>19000</v>
      </c>
      <c r="G25" s="45">
        <v>15146</v>
      </c>
      <c r="H25" s="45">
        <v>0</v>
      </c>
      <c r="I25" s="45">
        <v>0</v>
      </c>
      <c r="J25" s="45">
        <v>0</v>
      </c>
      <c r="K25" s="45">
        <v>0</v>
      </c>
      <c r="L25" s="20" t="s">
        <v>401</v>
      </c>
    </row>
    <row r="26" spans="1:12" ht="75" x14ac:dyDescent="0.25">
      <c r="A26" s="35" t="s">
        <v>49</v>
      </c>
      <c r="B26" s="57" t="s">
        <v>288</v>
      </c>
      <c r="C26" s="8" t="s">
        <v>284</v>
      </c>
      <c r="D26" s="88">
        <v>0</v>
      </c>
      <c r="E26" s="88">
        <v>0</v>
      </c>
      <c r="F26" s="45">
        <v>0</v>
      </c>
      <c r="G26" s="45">
        <v>0</v>
      </c>
      <c r="H26" s="88">
        <v>0</v>
      </c>
      <c r="I26" s="88">
        <v>0</v>
      </c>
      <c r="J26" s="88">
        <v>0</v>
      </c>
      <c r="K26" s="88">
        <v>0</v>
      </c>
      <c r="L26" s="30" t="s">
        <v>416</v>
      </c>
    </row>
    <row r="27" spans="1:12" ht="77.25" customHeight="1" x14ac:dyDescent="0.25">
      <c r="A27" s="35" t="s">
        <v>50</v>
      </c>
      <c r="B27" s="57" t="s">
        <v>289</v>
      </c>
      <c r="C27" s="8" t="s">
        <v>291</v>
      </c>
      <c r="D27" s="88">
        <v>100</v>
      </c>
      <c r="E27" s="88">
        <f>SUM(G27,K27)</f>
        <v>100</v>
      </c>
      <c r="F27" s="72">
        <v>20</v>
      </c>
      <c r="G27" s="72">
        <v>20</v>
      </c>
      <c r="H27" s="88">
        <v>0</v>
      </c>
      <c r="I27" s="88">
        <v>0</v>
      </c>
      <c r="J27" s="66">
        <v>80</v>
      </c>
      <c r="K27" s="66">
        <v>80</v>
      </c>
      <c r="L27" s="30" t="s">
        <v>401</v>
      </c>
    </row>
    <row r="28" spans="1:12" ht="75" x14ac:dyDescent="0.25">
      <c r="A28" s="35" t="s">
        <v>57</v>
      </c>
      <c r="B28" s="57" t="s">
        <v>290</v>
      </c>
      <c r="C28" s="8" t="s">
        <v>292</v>
      </c>
      <c r="D28" s="66">
        <v>4000</v>
      </c>
      <c r="E28" s="66">
        <v>4000</v>
      </c>
      <c r="F28" s="72">
        <v>4000</v>
      </c>
      <c r="G28" s="72">
        <v>4000</v>
      </c>
      <c r="H28" s="88">
        <v>0</v>
      </c>
      <c r="I28" s="88">
        <v>0</v>
      </c>
      <c r="J28" s="88">
        <v>0</v>
      </c>
      <c r="K28" s="88">
        <v>0</v>
      </c>
      <c r="L28" s="30" t="s">
        <v>401</v>
      </c>
    </row>
    <row r="29" spans="1:12" x14ac:dyDescent="0.25">
      <c r="A29" s="79"/>
      <c r="B29" s="137" t="s">
        <v>649</v>
      </c>
      <c r="C29" s="8"/>
      <c r="D29" s="115">
        <f>SUM(D18,D22,D23,D24,D25,D26,D27,D28)</f>
        <v>68300</v>
      </c>
      <c r="E29" s="115">
        <f>SUM(E18,E22,E23,E24,E25,E26,E27,E28)</f>
        <v>23446</v>
      </c>
      <c r="F29" s="72"/>
      <c r="G29" s="72"/>
      <c r="H29" s="88"/>
      <c r="I29" s="88"/>
      <c r="J29" s="88"/>
      <c r="K29" s="88"/>
      <c r="L29" s="78"/>
    </row>
    <row r="30" spans="1:12" x14ac:dyDescent="0.25">
      <c r="A30" s="150" t="s">
        <v>294</v>
      </c>
      <c r="B30" s="150"/>
      <c r="C30" s="150"/>
      <c r="D30" s="150"/>
      <c r="E30" s="150"/>
      <c r="F30" s="150"/>
      <c r="G30" s="150"/>
      <c r="H30" s="150"/>
      <c r="I30" s="150"/>
      <c r="J30" s="150"/>
      <c r="K30" s="150"/>
      <c r="L30" s="150"/>
    </row>
    <row r="31" spans="1:12" ht="126" x14ac:dyDescent="0.25">
      <c r="A31" s="30" t="s">
        <v>25</v>
      </c>
      <c r="B31" s="55" t="s">
        <v>295</v>
      </c>
      <c r="C31" s="31" t="s">
        <v>292</v>
      </c>
      <c r="D31" s="66">
        <f>SUM(D32:D46)</f>
        <v>334264.69999999995</v>
      </c>
      <c r="E31" s="66">
        <f>SUM(E32:E46)</f>
        <v>291280.5</v>
      </c>
      <c r="F31" s="72">
        <f>SUM(F32:F46)</f>
        <v>254703.69999999998</v>
      </c>
      <c r="G31" s="72">
        <f>SUM(G32:G46)</f>
        <v>233308.59999999998</v>
      </c>
      <c r="H31" s="66">
        <f>SUM(H32:H46)</f>
        <v>78296</v>
      </c>
      <c r="I31" s="66">
        <f t="shared" ref="I31" si="0">SUM(I32:I46)</f>
        <v>56706.900000000009</v>
      </c>
      <c r="J31" s="66">
        <f>SUM(J32:J46)</f>
        <v>1265</v>
      </c>
      <c r="K31" s="66">
        <f>SUM(K32:K46)</f>
        <v>1265</v>
      </c>
      <c r="L31" s="30" t="s">
        <v>524</v>
      </c>
    </row>
    <row r="32" spans="1:12" ht="104.25" customHeight="1" x14ac:dyDescent="0.25">
      <c r="A32" s="41" t="s">
        <v>537</v>
      </c>
      <c r="B32" s="55" t="s">
        <v>558</v>
      </c>
      <c r="C32" s="43" t="s">
        <v>557</v>
      </c>
      <c r="D32" s="66">
        <f t="shared" ref="D32:D33" si="1">SUM(F32,H32,J32)</f>
        <v>7319.2999999999993</v>
      </c>
      <c r="E32" s="88">
        <f>SUM(G32,I32,K32)</f>
        <v>7319.2999999999993</v>
      </c>
      <c r="F32" s="72">
        <v>4203.8999999999996</v>
      </c>
      <c r="G32" s="90">
        <v>4203.8999999999996</v>
      </c>
      <c r="H32" s="66">
        <v>3115.4</v>
      </c>
      <c r="I32" s="83">
        <v>3115.4</v>
      </c>
      <c r="J32" s="66">
        <v>0</v>
      </c>
      <c r="K32" s="66">
        <v>0</v>
      </c>
      <c r="L32" s="44" t="s">
        <v>585</v>
      </c>
    </row>
    <row r="33" spans="1:12" ht="141.75" x14ac:dyDescent="0.25">
      <c r="A33" s="41" t="s">
        <v>542</v>
      </c>
      <c r="B33" s="55" t="s">
        <v>560</v>
      </c>
      <c r="C33" s="43" t="s">
        <v>559</v>
      </c>
      <c r="D33" s="66">
        <f t="shared" si="1"/>
        <v>21876.9</v>
      </c>
      <c r="E33" s="88">
        <f t="shared" ref="E33:E46" si="2">SUM(G33,I33,K33)</f>
        <v>21876.9</v>
      </c>
      <c r="F33" s="72">
        <v>15313.8</v>
      </c>
      <c r="G33" s="90">
        <v>15313.8</v>
      </c>
      <c r="H33" s="66">
        <v>6563.1</v>
      </c>
      <c r="I33" s="83">
        <v>6563.1</v>
      </c>
      <c r="J33" s="66">
        <v>0</v>
      </c>
      <c r="K33" s="66">
        <v>0</v>
      </c>
      <c r="L33" s="44" t="s">
        <v>586</v>
      </c>
    </row>
    <row r="34" spans="1:12" ht="94.5" x14ac:dyDescent="0.25">
      <c r="A34" s="41" t="s">
        <v>543</v>
      </c>
      <c r="B34" s="55" t="s">
        <v>562</v>
      </c>
      <c r="C34" s="43" t="s">
        <v>561</v>
      </c>
      <c r="D34" s="66">
        <f>SUM(F34,H34,J34)</f>
        <v>6449.9</v>
      </c>
      <c r="E34" s="88">
        <f t="shared" si="2"/>
        <v>4449.8999999999996</v>
      </c>
      <c r="F34" s="72">
        <v>1714.9</v>
      </c>
      <c r="G34" s="90">
        <v>1714.9</v>
      </c>
      <c r="H34" s="66">
        <v>4735</v>
      </c>
      <c r="I34" s="83">
        <v>2735</v>
      </c>
      <c r="J34" s="66">
        <v>0</v>
      </c>
      <c r="K34" s="66">
        <v>0</v>
      </c>
      <c r="L34" s="44" t="s">
        <v>585</v>
      </c>
    </row>
    <row r="35" spans="1:12" ht="157.5" x14ac:dyDescent="0.25">
      <c r="A35" s="41" t="s">
        <v>544</v>
      </c>
      <c r="B35" s="55" t="s">
        <v>564</v>
      </c>
      <c r="C35" s="43" t="s">
        <v>563</v>
      </c>
      <c r="D35" s="66">
        <f t="shared" ref="D35:E49" si="3">SUM(F35,H35,J35)</f>
        <v>13840.900000000001</v>
      </c>
      <c r="E35" s="88">
        <f t="shared" si="2"/>
        <v>11840.900000000001</v>
      </c>
      <c r="F35" s="72">
        <v>8988.6</v>
      </c>
      <c r="G35" s="90">
        <v>8988.6</v>
      </c>
      <c r="H35" s="66">
        <v>4852.3</v>
      </c>
      <c r="I35" s="83">
        <v>2852.3</v>
      </c>
      <c r="J35" s="66">
        <v>0</v>
      </c>
      <c r="K35" s="66">
        <v>0</v>
      </c>
      <c r="L35" s="44" t="s">
        <v>587</v>
      </c>
    </row>
    <row r="36" spans="1:12" ht="220.5" x14ac:dyDescent="0.25">
      <c r="A36" s="41" t="s">
        <v>545</v>
      </c>
      <c r="B36" s="55" t="s">
        <v>566</v>
      </c>
      <c r="C36" s="43" t="s">
        <v>565</v>
      </c>
      <c r="D36" s="66">
        <f t="shared" si="3"/>
        <v>24446.9</v>
      </c>
      <c r="E36" s="88">
        <f t="shared" si="2"/>
        <v>13390</v>
      </c>
      <c r="F36" s="72">
        <v>19000</v>
      </c>
      <c r="G36" s="90">
        <v>10943.2</v>
      </c>
      <c r="H36" s="66">
        <v>5446.9</v>
      </c>
      <c r="I36" s="83">
        <v>2446.8000000000002</v>
      </c>
      <c r="J36" s="66">
        <v>0</v>
      </c>
      <c r="K36" s="66">
        <v>0</v>
      </c>
      <c r="L36" s="44" t="s">
        <v>638</v>
      </c>
    </row>
    <row r="37" spans="1:12" ht="110.25" x14ac:dyDescent="0.25">
      <c r="A37" s="41" t="s">
        <v>546</v>
      </c>
      <c r="B37" s="55" t="s">
        <v>568</v>
      </c>
      <c r="C37" s="43" t="s">
        <v>567</v>
      </c>
      <c r="D37" s="66">
        <f t="shared" si="3"/>
        <v>10358.9</v>
      </c>
      <c r="E37" s="88">
        <f t="shared" si="2"/>
        <v>10358.9</v>
      </c>
      <c r="F37" s="72">
        <v>7136.2</v>
      </c>
      <c r="G37" s="90">
        <v>7136.2</v>
      </c>
      <c r="H37" s="66">
        <v>3222.7</v>
      </c>
      <c r="I37" s="83">
        <v>3222.7</v>
      </c>
      <c r="J37" s="66">
        <v>0</v>
      </c>
      <c r="K37" s="66">
        <v>0</v>
      </c>
      <c r="L37" s="44" t="s">
        <v>588</v>
      </c>
    </row>
    <row r="38" spans="1:12" ht="110.25" x14ac:dyDescent="0.25">
      <c r="A38" s="41" t="s">
        <v>547</v>
      </c>
      <c r="B38" s="55" t="s">
        <v>570</v>
      </c>
      <c r="C38" s="43" t="s">
        <v>569</v>
      </c>
      <c r="D38" s="66">
        <f t="shared" si="3"/>
        <v>10263</v>
      </c>
      <c r="E38" s="88">
        <f t="shared" si="2"/>
        <v>10262.9</v>
      </c>
      <c r="F38" s="72">
        <v>7069</v>
      </c>
      <c r="G38" s="90">
        <v>7069</v>
      </c>
      <c r="H38" s="66">
        <v>3194</v>
      </c>
      <c r="I38" s="83">
        <v>3193.9</v>
      </c>
      <c r="J38" s="66">
        <v>0</v>
      </c>
      <c r="K38" s="66">
        <v>0</v>
      </c>
      <c r="L38" s="44" t="s">
        <v>588</v>
      </c>
    </row>
    <row r="39" spans="1:12" ht="110.25" x14ac:dyDescent="0.25">
      <c r="A39" s="41" t="s">
        <v>548</v>
      </c>
      <c r="B39" s="55" t="s">
        <v>572</v>
      </c>
      <c r="C39" s="43" t="s">
        <v>571</v>
      </c>
      <c r="D39" s="66">
        <f t="shared" si="3"/>
        <v>10112.9</v>
      </c>
      <c r="E39" s="88">
        <f t="shared" si="2"/>
        <v>10112.6</v>
      </c>
      <c r="F39" s="72">
        <v>6964</v>
      </c>
      <c r="G39" s="90">
        <v>6963.7</v>
      </c>
      <c r="H39" s="66">
        <v>3148.9</v>
      </c>
      <c r="I39" s="83">
        <v>3148.9</v>
      </c>
      <c r="J39" s="66">
        <v>0</v>
      </c>
      <c r="K39" s="66">
        <v>0</v>
      </c>
      <c r="L39" s="44" t="s">
        <v>588</v>
      </c>
    </row>
    <row r="40" spans="1:12" ht="90" x14ac:dyDescent="0.25">
      <c r="A40" s="41" t="s">
        <v>549</v>
      </c>
      <c r="B40" s="55" t="s">
        <v>556</v>
      </c>
      <c r="C40" s="8" t="s">
        <v>292</v>
      </c>
      <c r="D40" s="66">
        <f t="shared" si="3"/>
        <v>185075</v>
      </c>
      <c r="E40" s="88">
        <f t="shared" si="2"/>
        <v>185075</v>
      </c>
      <c r="F40" s="72">
        <v>166567.5</v>
      </c>
      <c r="G40" s="72">
        <v>166567.5</v>
      </c>
      <c r="H40" s="66">
        <v>18507.5</v>
      </c>
      <c r="I40" s="83">
        <v>18507.5</v>
      </c>
      <c r="J40" s="66">
        <v>0</v>
      </c>
      <c r="K40" s="66">
        <v>0</v>
      </c>
      <c r="L40" s="44" t="s">
        <v>589</v>
      </c>
    </row>
    <row r="41" spans="1:12" ht="94.5" x14ac:dyDescent="0.25">
      <c r="A41" s="17" t="s">
        <v>550</v>
      </c>
      <c r="B41" s="55" t="s">
        <v>574</v>
      </c>
      <c r="C41" s="43" t="s">
        <v>573</v>
      </c>
      <c r="D41" s="66">
        <f t="shared" si="3"/>
        <v>9639.7999999999993</v>
      </c>
      <c r="E41" s="88">
        <f t="shared" si="2"/>
        <v>4639.8</v>
      </c>
      <c r="F41" s="72">
        <v>4407.8</v>
      </c>
      <c r="G41" s="90">
        <v>4407.8</v>
      </c>
      <c r="H41" s="66">
        <v>5232</v>
      </c>
      <c r="I41" s="83">
        <v>232</v>
      </c>
      <c r="J41" s="66">
        <v>0</v>
      </c>
      <c r="K41" s="66">
        <v>0</v>
      </c>
      <c r="L41" s="44" t="s">
        <v>585</v>
      </c>
    </row>
    <row r="42" spans="1:12" ht="47.25" x14ac:dyDescent="0.25">
      <c r="A42" s="41" t="s">
        <v>551</v>
      </c>
      <c r="B42" s="55" t="s">
        <v>576</v>
      </c>
      <c r="C42" s="43" t="s">
        <v>575</v>
      </c>
      <c r="D42" s="66">
        <f t="shared" si="3"/>
        <v>4398.2</v>
      </c>
      <c r="E42" s="88">
        <f t="shared" si="2"/>
        <v>4398.2</v>
      </c>
      <c r="F42" s="72">
        <v>0</v>
      </c>
      <c r="G42" s="72">
        <v>0</v>
      </c>
      <c r="H42" s="66">
        <v>4398.2</v>
      </c>
      <c r="I42" s="83">
        <v>4398.2</v>
      </c>
      <c r="J42" s="66">
        <v>0</v>
      </c>
      <c r="K42" s="66">
        <v>0</v>
      </c>
      <c r="L42" s="44" t="s">
        <v>590</v>
      </c>
    </row>
    <row r="43" spans="1:12" ht="78.75" x14ac:dyDescent="0.25">
      <c r="A43" s="41" t="s">
        <v>552</v>
      </c>
      <c r="B43" s="55" t="s">
        <v>578</v>
      </c>
      <c r="C43" s="43" t="s">
        <v>577</v>
      </c>
      <c r="D43" s="66">
        <f t="shared" si="3"/>
        <v>8488</v>
      </c>
      <c r="E43" s="88">
        <f t="shared" si="2"/>
        <v>2150</v>
      </c>
      <c r="F43" s="72">
        <v>3338</v>
      </c>
      <c r="G43" s="72">
        <v>0</v>
      </c>
      <c r="H43" s="66">
        <v>5150</v>
      </c>
      <c r="I43" s="83">
        <v>2150</v>
      </c>
      <c r="J43" s="66">
        <v>0</v>
      </c>
      <c r="K43" s="66">
        <v>0</v>
      </c>
      <c r="L43" s="44" t="s">
        <v>590</v>
      </c>
    </row>
    <row r="44" spans="1:12" ht="94.5" x14ac:dyDescent="0.25">
      <c r="A44" s="41" t="s">
        <v>553</v>
      </c>
      <c r="B44" s="55" t="s">
        <v>580</v>
      </c>
      <c r="C44" s="43" t="s">
        <v>579</v>
      </c>
      <c r="D44" s="66">
        <f t="shared" si="3"/>
        <v>8952.7999999999993</v>
      </c>
      <c r="E44" s="88">
        <f t="shared" si="2"/>
        <v>3952.8</v>
      </c>
      <c r="F44" s="72">
        <v>5000</v>
      </c>
      <c r="G44" s="72">
        <v>0</v>
      </c>
      <c r="H44" s="66">
        <v>3952.8</v>
      </c>
      <c r="I44" s="83">
        <v>3952.8</v>
      </c>
      <c r="J44" s="66">
        <v>0</v>
      </c>
      <c r="K44" s="66">
        <v>0</v>
      </c>
      <c r="L44" s="44" t="s">
        <v>590</v>
      </c>
    </row>
    <row r="45" spans="1:12" ht="110.25" x14ac:dyDescent="0.25">
      <c r="A45" s="41" t="s">
        <v>554</v>
      </c>
      <c r="B45" s="55" t="s">
        <v>582</v>
      </c>
      <c r="C45" s="43" t="s">
        <v>581</v>
      </c>
      <c r="D45" s="66">
        <f t="shared" si="3"/>
        <v>8428.4</v>
      </c>
      <c r="E45" s="88">
        <f t="shared" si="2"/>
        <v>188.3</v>
      </c>
      <c r="F45" s="72">
        <v>5000</v>
      </c>
      <c r="G45" s="72">
        <v>0</v>
      </c>
      <c r="H45" s="66">
        <v>3428.4</v>
      </c>
      <c r="I45" s="83">
        <v>188.3</v>
      </c>
      <c r="J45" s="66">
        <v>0</v>
      </c>
      <c r="K45" s="66">
        <v>0</v>
      </c>
      <c r="L45" s="44" t="s">
        <v>591</v>
      </c>
    </row>
    <row r="46" spans="1:12" ht="110.25" x14ac:dyDescent="0.25">
      <c r="A46" s="41" t="s">
        <v>555</v>
      </c>
      <c r="B46" s="55" t="s">
        <v>584</v>
      </c>
      <c r="C46" s="43" t="s">
        <v>583</v>
      </c>
      <c r="D46" s="66">
        <f t="shared" si="3"/>
        <v>4613.8</v>
      </c>
      <c r="E46" s="88">
        <f t="shared" si="2"/>
        <v>1265</v>
      </c>
      <c r="F46" s="72">
        <v>0</v>
      </c>
      <c r="G46" s="72">
        <v>0</v>
      </c>
      <c r="H46" s="66">
        <v>3348.8</v>
      </c>
      <c r="I46" s="83">
        <v>0</v>
      </c>
      <c r="J46" s="66">
        <v>1265</v>
      </c>
      <c r="K46" s="66">
        <v>1265</v>
      </c>
      <c r="L46" s="44" t="s">
        <v>591</v>
      </c>
    </row>
    <row r="47" spans="1:12" ht="60" x14ac:dyDescent="0.25">
      <c r="A47" s="30" t="s">
        <v>26</v>
      </c>
      <c r="B47" s="55" t="s">
        <v>296</v>
      </c>
      <c r="C47" s="43" t="s">
        <v>292</v>
      </c>
      <c r="D47" s="66">
        <f>SUM(D48:D49)</f>
        <v>44455.3</v>
      </c>
      <c r="E47" s="88">
        <f>SUM(E48:E49)</f>
        <v>30479.4</v>
      </c>
      <c r="F47" s="88">
        <v>0</v>
      </c>
      <c r="G47" s="72">
        <v>0</v>
      </c>
      <c r="H47" s="88">
        <f t="shared" ref="H47:I47" si="4">SUM(H48)</f>
        <v>28619.1</v>
      </c>
      <c r="I47" s="88">
        <f t="shared" si="4"/>
        <v>16382.4</v>
      </c>
      <c r="J47" s="66">
        <v>0</v>
      </c>
      <c r="K47" s="66">
        <v>0</v>
      </c>
      <c r="L47" s="41" t="s">
        <v>401</v>
      </c>
    </row>
    <row r="48" spans="1:12" ht="45" x14ac:dyDescent="0.25">
      <c r="A48" s="17" t="s">
        <v>332</v>
      </c>
      <c r="B48" s="55" t="s">
        <v>643</v>
      </c>
      <c r="C48" s="43" t="s">
        <v>292</v>
      </c>
      <c r="D48" s="66">
        <f t="shared" si="3"/>
        <v>28619.1</v>
      </c>
      <c r="E48" s="83">
        <v>16382.4</v>
      </c>
      <c r="F48" s="90">
        <v>0</v>
      </c>
      <c r="G48" s="90">
        <v>0</v>
      </c>
      <c r="H48" s="83">
        <v>28619.1</v>
      </c>
      <c r="I48" s="83">
        <v>16382.4</v>
      </c>
      <c r="J48" s="66">
        <v>0</v>
      </c>
      <c r="K48" s="66">
        <v>0</v>
      </c>
      <c r="L48" s="41" t="s">
        <v>401</v>
      </c>
    </row>
    <row r="49" spans="1:12" ht="157.5" x14ac:dyDescent="0.25">
      <c r="A49" s="17" t="s">
        <v>334</v>
      </c>
      <c r="B49" s="76" t="s">
        <v>644</v>
      </c>
      <c r="C49" s="75" t="s">
        <v>292</v>
      </c>
      <c r="D49" s="66">
        <f t="shared" si="3"/>
        <v>15836.2</v>
      </c>
      <c r="E49" s="88">
        <f t="shared" si="3"/>
        <v>14097</v>
      </c>
      <c r="F49" s="91">
        <v>15836.2</v>
      </c>
      <c r="G49" s="90">
        <v>14097</v>
      </c>
      <c r="H49" s="92">
        <v>0</v>
      </c>
      <c r="I49" s="83">
        <v>0</v>
      </c>
      <c r="J49" s="66">
        <v>0</v>
      </c>
      <c r="K49" s="66">
        <v>0</v>
      </c>
      <c r="L49" s="74" t="s">
        <v>645</v>
      </c>
    </row>
    <row r="50" spans="1:12" ht="47.25" x14ac:dyDescent="0.25">
      <c r="A50" s="30" t="s">
        <v>27</v>
      </c>
      <c r="B50" s="55" t="s">
        <v>297</v>
      </c>
      <c r="C50" s="31" t="s">
        <v>292</v>
      </c>
      <c r="D50" s="66">
        <v>0</v>
      </c>
      <c r="E50" s="66">
        <v>0</v>
      </c>
      <c r="F50" s="72">
        <v>0</v>
      </c>
      <c r="G50" s="72">
        <v>0</v>
      </c>
      <c r="H50" s="66">
        <v>0</v>
      </c>
      <c r="I50" s="66">
        <v>0</v>
      </c>
      <c r="J50" s="66">
        <v>0</v>
      </c>
      <c r="K50" s="66">
        <v>0</v>
      </c>
      <c r="L50" s="30" t="s">
        <v>415</v>
      </c>
    </row>
    <row r="51" spans="1:12" ht="60" x14ac:dyDescent="0.25">
      <c r="A51" s="30" t="s">
        <v>43</v>
      </c>
      <c r="B51" s="55" t="s">
        <v>298</v>
      </c>
      <c r="C51" s="31" t="s">
        <v>292</v>
      </c>
      <c r="D51" s="88">
        <f t="shared" ref="D51:E55" si="5">SUM(F51,H51,J51)</f>
        <v>10572</v>
      </c>
      <c r="E51" s="66">
        <f t="shared" ref="E51:K51" si="6">SUM(E52:E54)</f>
        <v>10572</v>
      </c>
      <c r="F51" s="72">
        <f t="shared" si="6"/>
        <v>8277.6</v>
      </c>
      <c r="G51" s="72">
        <f t="shared" si="6"/>
        <v>8277.6</v>
      </c>
      <c r="H51" s="66">
        <f t="shared" si="6"/>
        <v>2294.4</v>
      </c>
      <c r="I51" s="66">
        <f t="shared" si="6"/>
        <v>2294.4</v>
      </c>
      <c r="J51" s="66">
        <f t="shared" si="6"/>
        <v>0</v>
      </c>
      <c r="K51" s="66">
        <f t="shared" si="6"/>
        <v>0</v>
      </c>
      <c r="L51" s="30" t="s">
        <v>401</v>
      </c>
    </row>
    <row r="52" spans="1:12" s="48" customFormat="1" ht="110.25" x14ac:dyDescent="0.25">
      <c r="A52" s="20" t="s">
        <v>592</v>
      </c>
      <c r="B52" s="67" t="s">
        <v>595</v>
      </c>
      <c r="C52" s="51" t="s">
        <v>292</v>
      </c>
      <c r="D52" s="45">
        <f t="shared" si="5"/>
        <v>0</v>
      </c>
      <c r="E52" s="88">
        <f t="shared" si="5"/>
        <v>0</v>
      </c>
      <c r="F52" s="91">
        <v>0</v>
      </c>
      <c r="G52" s="90">
        <v>0</v>
      </c>
      <c r="H52" s="91">
        <v>0</v>
      </c>
      <c r="I52" s="90">
        <v>0</v>
      </c>
      <c r="J52" s="72">
        <v>0</v>
      </c>
      <c r="K52" s="72">
        <v>0</v>
      </c>
      <c r="L52" s="68" t="s">
        <v>598</v>
      </c>
    </row>
    <row r="53" spans="1:12" ht="47.25" x14ac:dyDescent="0.25">
      <c r="A53" s="41" t="s">
        <v>593</v>
      </c>
      <c r="B53" s="55" t="s">
        <v>596</v>
      </c>
      <c r="C53" s="43" t="s">
        <v>292</v>
      </c>
      <c r="D53" s="88">
        <f t="shared" si="5"/>
        <v>8277.6</v>
      </c>
      <c r="E53" s="88">
        <f t="shared" si="5"/>
        <v>8277.6</v>
      </c>
      <c r="F53" s="90">
        <v>8277.6</v>
      </c>
      <c r="G53" s="90">
        <v>8277.6</v>
      </c>
      <c r="H53" s="83">
        <v>0</v>
      </c>
      <c r="I53" s="83">
        <v>0</v>
      </c>
      <c r="J53" s="66">
        <v>0</v>
      </c>
      <c r="K53" s="66">
        <v>0</v>
      </c>
      <c r="L53" s="44" t="s">
        <v>590</v>
      </c>
    </row>
    <row r="54" spans="1:12" ht="60" x14ac:dyDescent="0.25">
      <c r="A54" s="41" t="s">
        <v>594</v>
      </c>
      <c r="B54" s="55" t="s">
        <v>597</v>
      </c>
      <c r="C54" s="43" t="s">
        <v>292</v>
      </c>
      <c r="D54" s="88">
        <f t="shared" si="5"/>
        <v>2294.4</v>
      </c>
      <c r="E54" s="88">
        <f t="shared" si="5"/>
        <v>2294.4</v>
      </c>
      <c r="F54" s="72">
        <v>0</v>
      </c>
      <c r="G54" s="72">
        <v>0</v>
      </c>
      <c r="H54" s="83">
        <v>2294.4</v>
      </c>
      <c r="I54" s="83">
        <v>2294.4</v>
      </c>
      <c r="J54" s="66">
        <v>0</v>
      </c>
      <c r="K54" s="66">
        <v>0</v>
      </c>
      <c r="L54" s="74" t="s">
        <v>401</v>
      </c>
    </row>
    <row r="55" spans="1:12" ht="31.5" x14ac:dyDescent="0.25">
      <c r="A55" s="30" t="s">
        <v>46</v>
      </c>
      <c r="B55" s="55" t="s">
        <v>299</v>
      </c>
      <c r="C55" s="31" t="s">
        <v>292</v>
      </c>
      <c r="D55" s="66">
        <f t="shared" si="5"/>
        <v>1160</v>
      </c>
      <c r="E55" s="66">
        <f t="shared" si="5"/>
        <v>1160</v>
      </c>
      <c r="F55" s="45">
        <v>0</v>
      </c>
      <c r="G55" s="45">
        <v>0</v>
      </c>
      <c r="H55" s="66">
        <v>1160</v>
      </c>
      <c r="I55" s="66">
        <v>1160</v>
      </c>
      <c r="J55" s="66">
        <v>0</v>
      </c>
      <c r="K55" s="66">
        <v>0</v>
      </c>
      <c r="L55" s="30" t="s">
        <v>401</v>
      </c>
    </row>
    <row r="56" spans="1:12" ht="45" x14ac:dyDescent="0.25">
      <c r="A56" s="30" t="s">
        <v>49</v>
      </c>
      <c r="B56" s="55" t="s">
        <v>300</v>
      </c>
      <c r="C56" s="31" t="s">
        <v>292</v>
      </c>
      <c r="D56" s="66">
        <v>4737.5</v>
      </c>
      <c r="E56" s="88">
        <v>4737.5</v>
      </c>
      <c r="F56" s="45">
        <v>0</v>
      </c>
      <c r="G56" s="45">
        <v>0</v>
      </c>
      <c r="H56" s="66">
        <v>4737.5</v>
      </c>
      <c r="I56" s="88">
        <v>4737.5</v>
      </c>
      <c r="J56" s="66">
        <v>0</v>
      </c>
      <c r="K56" s="66">
        <v>0</v>
      </c>
      <c r="L56" s="30" t="s">
        <v>401</v>
      </c>
    </row>
    <row r="57" spans="1:12" ht="165" x14ac:dyDescent="0.25">
      <c r="A57" s="30" t="s">
        <v>50</v>
      </c>
      <c r="B57" s="55" t="s">
        <v>301</v>
      </c>
      <c r="C57" s="31" t="s">
        <v>292</v>
      </c>
      <c r="D57" s="88">
        <v>0</v>
      </c>
      <c r="E57" s="88">
        <v>0</v>
      </c>
      <c r="F57" s="45">
        <v>0</v>
      </c>
      <c r="G57" s="45">
        <v>0</v>
      </c>
      <c r="H57" s="88">
        <v>0</v>
      </c>
      <c r="I57" s="88">
        <v>0</v>
      </c>
      <c r="J57" s="66">
        <v>0</v>
      </c>
      <c r="K57" s="66">
        <v>0</v>
      </c>
      <c r="L57" s="30" t="s">
        <v>415</v>
      </c>
    </row>
    <row r="58" spans="1:12" ht="60" x14ac:dyDescent="0.25">
      <c r="A58" s="30" t="s">
        <v>57</v>
      </c>
      <c r="B58" s="55" t="s">
        <v>302</v>
      </c>
      <c r="C58" s="31" t="s">
        <v>292</v>
      </c>
      <c r="D58" s="88">
        <v>2022.4</v>
      </c>
      <c r="E58" s="88">
        <v>2080</v>
      </c>
      <c r="F58" s="45">
        <v>2022.4</v>
      </c>
      <c r="G58" s="45">
        <v>2080</v>
      </c>
      <c r="H58" s="88">
        <v>0</v>
      </c>
      <c r="I58" s="88">
        <v>0</v>
      </c>
      <c r="J58" s="66">
        <v>0</v>
      </c>
      <c r="K58" s="66">
        <v>0</v>
      </c>
      <c r="L58" s="106" t="s">
        <v>646</v>
      </c>
    </row>
    <row r="59" spans="1:12" s="125" customFormat="1" x14ac:dyDescent="0.25">
      <c r="A59" s="82"/>
      <c r="B59" s="112" t="s">
        <v>649</v>
      </c>
      <c r="C59" s="113"/>
      <c r="D59" s="115">
        <f>SUM(D31,D47,D50,D51,D55,D56,D57,D58)</f>
        <v>397211.89999999997</v>
      </c>
      <c r="E59" s="115">
        <f>SUM(E31,E47,E50,E51,E55,E56,E57,E58)</f>
        <v>340309.4</v>
      </c>
      <c r="F59" s="116"/>
      <c r="G59" s="116"/>
      <c r="H59" s="115"/>
      <c r="I59" s="115"/>
      <c r="J59" s="114"/>
      <c r="K59" s="114"/>
      <c r="L59" s="136"/>
    </row>
    <row r="60" spans="1:12" x14ac:dyDescent="0.25">
      <c r="A60" s="150" t="s">
        <v>303</v>
      </c>
      <c r="B60" s="150"/>
      <c r="C60" s="150"/>
      <c r="D60" s="150"/>
      <c r="E60" s="150"/>
      <c r="F60" s="150"/>
      <c r="G60" s="150"/>
      <c r="H60" s="150"/>
      <c r="I60" s="150"/>
      <c r="J60" s="150"/>
      <c r="K60" s="150"/>
      <c r="L60" s="150"/>
    </row>
    <row r="61" spans="1:12" ht="47.25" x14ac:dyDescent="0.25">
      <c r="A61" s="30" t="s">
        <v>25</v>
      </c>
      <c r="B61" s="55" t="s">
        <v>304</v>
      </c>
      <c r="C61" s="31" t="s">
        <v>284</v>
      </c>
      <c r="D61" s="88" t="s">
        <v>398</v>
      </c>
      <c r="E61" s="88" t="s">
        <v>398</v>
      </c>
      <c r="F61" s="45" t="s">
        <v>398</v>
      </c>
      <c r="G61" s="45" t="s">
        <v>398</v>
      </c>
      <c r="H61" s="88" t="s">
        <v>398</v>
      </c>
      <c r="I61" s="88" t="s">
        <v>398</v>
      </c>
      <c r="J61" s="88" t="s">
        <v>398</v>
      </c>
      <c r="K61" s="88" t="s">
        <v>398</v>
      </c>
      <c r="L61" s="32" t="s">
        <v>417</v>
      </c>
    </row>
    <row r="62" spans="1:12" x14ac:dyDescent="0.25">
      <c r="A62" s="150" t="s">
        <v>305</v>
      </c>
      <c r="B62" s="150"/>
      <c r="C62" s="150"/>
      <c r="D62" s="150"/>
      <c r="E62" s="150"/>
      <c r="F62" s="150"/>
      <c r="G62" s="150"/>
      <c r="H62" s="150"/>
      <c r="I62" s="150"/>
      <c r="J62" s="150"/>
      <c r="K62" s="150"/>
      <c r="L62" s="150"/>
    </row>
    <row r="63" spans="1:12" ht="60" x14ac:dyDescent="0.25">
      <c r="A63" s="30" t="s">
        <v>25</v>
      </c>
      <c r="B63" s="55" t="s">
        <v>306</v>
      </c>
      <c r="C63" s="31" t="s">
        <v>292</v>
      </c>
      <c r="D63" s="45">
        <v>12356.7</v>
      </c>
      <c r="E63" s="45">
        <v>11699.2</v>
      </c>
      <c r="F63" s="90">
        <v>5960</v>
      </c>
      <c r="G63" s="90">
        <v>5302.5</v>
      </c>
      <c r="H63" s="90">
        <v>6396.7</v>
      </c>
      <c r="I63" s="83">
        <v>6396.7</v>
      </c>
      <c r="J63" s="83">
        <v>0</v>
      </c>
      <c r="K63" s="83">
        <v>0</v>
      </c>
      <c r="L63" s="30" t="s">
        <v>401</v>
      </c>
    </row>
    <row r="64" spans="1:12" ht="94.5" x14ac:dyDescent="0.25">
      <c r="A64" s="41" t="s">
        <v>26</v>
      </c>
      <c r="B64" s="55" t="s">
        <v>602</v>
      </c>
      <c r="C64" s="43" t="s">
        <v>292</v>
      </c>
      <c r="D64" s="88">
        <v>0</v>
      </c>
      <c r="E64" s="88">
        <v>0</v>
      </c>
      <c r="F64" s="90">
        <v>0</v>
      </c>
      <c r="G64" s="90">
        <v>0</v>
      </c>
      <c r="H64" s="83">
        <v>94</v>
      </c>
      <c r="I64" s="83">
        <v>94</v>
      </c>
      <c r="J64" s="83">
        <v>0</v>
      </c>
      <c r="K64" s="83">
        <v>0</v>
      </c>
      <c r="L64" s="41" t="s">
        <v>603</v>
      </c>
    </row>
    <row r="65" spans="1:12" ht="285" x14ac:dyDescent="0.25">
      <c r="A65" s="41" t="s">
        <v>27</v>
      </c>
      <c r="B65" s="58" t="s">
        <v>604</v>
      </c>
      <c r="C65" s="43" t="s">
        <v>292</v>
      </c>
      <c r="D65" s="45">
        <v>5656.3</v>
      </c>
      <c r="E65" s="45">
        <v>5146.3</v>
      </c>
      <c r="F65" s="90">
        <v>1010</v>
      </c>
      <c r="G65" s="90">
        <v>500</v>
      </c>
      <c r="H65" s="90">
        <v>4646.3</v>
      </c>
      <c r="I65" s="83">
        <v>4646.3</v>
      </c>
      <c r="J65" s="83">
        <v>0</v>
      </c>
      <c r="K65" s="83">
        <v>0</v>
      </c>
      <c r="L65" s="41" t="s">
        <v>401</v>
      </c>
    </row>
    <row r="66" spans="1:12" ht="60" customHeight="1" x14ac:dyDescent="0.25">
      <c r="A66" s="30" t="s">
        <v>43</v>
      </c>
      <c r="B66" s="58" t="s">
        <v>641</v>
      </c>
      <c r="C66" s="31" t="s">
        <v>292</v>
      </c>
      <c r="D66" s="45">
        <v>1300</v>
      </c>
      <c r="E66" s="45">
        <f t="shared" ref="E66" si="7">SUM(G66,I66)</f>
        <v>1248.5999999999999</v>
      </c>
      <c r="F66" s="90">
        <v>0</v>
      </c>
      <c r="G66" s="90">
        <v>0</v>
      </c>
      <c r="H66" s="90">
        <v>1300</v>
      </c>
      <c r="I66" s="83">
        <v>1248.5999999999999</v>
      </c>
      <c r="J66" s="83">
        <v>0</v>
      </c>
      <c r="K66" s="83">
        <v>0</v>
      </c>
      <c r="L66" s="30" t="s">
        <v>401</v>
      </c>
    </row>
    <row r="67" spans="1:12" ht="63" x14ac:dyDescent="0.25">
      <c r="A67" s="41" t="s">
        <v>592</v>
      </c>
      <c r="B67" s="58" t="s">
        <v>605</v>
      </c>
      <c r="C67" s="43" t="s">
        <v>292</v>
      </c>
      <c r="D67" s="88">
        <v>749.7</v>
      </c>
      <c r="E67" s="88">
        <v>749.7</v>
      </c>
      <c r="F67" s="90">
        <v>0</v>
      </c>
      <c r="G67" s="90">
        <v>0</v>
      </c>
      <c r="H67" s="83">
        <v>749.7</v>
      </c>
      <c r="I67" s="83">
        <v>749.7</v>
      </c>
      <c r="J67" s="83">
        <v>0</v>
      </c>
      <c r="K67" s="83">
        <v>0</v>
      </c>
      <c r="L67" s="41" t="s">
        <v>609</v>
      </c>
    </row>
    <row r="68" spans="1:12" ht="63" x14ac:dyDescent="0.25">
      <c r="A68" s="41" t="s">
        <v>593</v>
      </c>
      <c r="B68" s="58" t="s">
        <v>606</v>
      </c>
      <c r="C68" s="43" t="s">
        <v>292</v>
      </c>
      <c r="D68" s="88">
        <v>300</v>
      </c>
      <c r="E68" s="88">
        <v>300</v>
      </c>
      <c r="F68" s="90">
        <v>0</v>
      </c>
      <c r="G68" s="90">
        <v>0</v>
      </c>
      <c r="H68" s="83">
        <v>300</v>
      </c>
      <c r="I68" s="83">
        <v>300</v>
      </c>
      <c r="J68" s="83">
        <v>0</v>
      </c>
      <c r="K68" s="83">
        <v>0</v>
      </c>
      <c r="L68" s="41" t="s">
        <v>609</v>
      </c>
    </row>
    <row r="69" spans="1:12" ht="63" x14ac:dyDescent="0.25">
      <c r="A69" s="41" t="s">
        <v>594</v>
      </c>
      <c r="B69" s="58" t="s">
        <v>607</v>
      </c>
      <c r="C69" s="43" t="s">
        <v>292</v>
      </c>
      <c r="D69" s="88">
        <v>140</v>
      </c>
      <c r="E69" s="88">
        <v>140</v>
      </c>
      <c r="F69" s="90">
        <v>0</v>
      </c>
      <c r="G69" s="90">
        <v>0</v>
      </c>
      <c r="H69" s="83">
        <v>140</v>
      </c>
      <c r="I69" s="83">
        <v>140</v>
      </c>
      <c r="J69" s="83">
        <v>0</v>
      </c>
      <c r="K69" s="83">
        <v>0</v>
      </c>
      <c r="L69" s="41" t="s">
        <v>609</v>
      </c>
    </row>
    <row r="70" spans="1:12" ht="63" x14ac:dyDescent="0.25">
      <c r="A70" s="41" t="s">
        <v>642</v>
      </c>
      <c r="B70" s="58" t="s">
        <v>608</v>
      </c>
      <c r="C70" s="43" t="s">
        <v>292</v>
      </c>
      <c r="D70" s="88">
        <v>110.3</v>
      </c>
      <c r="E70" s="88">
        <v>58.9</v>
      </c>
      <c r="F70" s="90">
        <v>0</v>
      </c>
      <c r="G70" s="90">
        <v>0</v>
      </c>
      <c r="H70" s="83">
        <v>110.3</v>
      </c>
      <c r="I70" s="83">
        <v>58.9</v>
      </c>
      <c r="J70" s="83">
        <v>0</v>
      </c>
      <c r="K70" s="83">
        <v>0</v>
      </c>
      <c r="L70" s="41" t="s">
        <v>609</v>
      </c>
    </row>
    <row r="71" spans="1:12" ht="75" x14ac:dyDescent="0.25">
      <c r="A71" s="30" t="s">
        <v>46</v>
      </c>
      <c r="B71" s="55" t="s">
        <v>307</v>
      </c>
      <c r="C71" s="31" t="s">
        <v>292</v>
      </c>
      <c r="D71" s="83">
        <v>0</v>
      </c>
      <c r="E71" s="83">
        <v>0</v>
      </c>
      <c r="F71" s="90">
        <v>0</v>
      </c>
      <c r="G71" s="90">
        <v>0</v>
      </c>
      <c r="H71" s="83">
        <v>0</v>
      </c>
      <c r="I71" s="83">
        <v>0</v>
      </c>
      <c r="J71" s="83">
        <v>0</v>
      </c>
      <c r="K71" s="83">
        <v>0</v>
      </c>
      <c r="L71" s="32" t="s">
        <v>415</v>
      </c>
    </row>
    <row r="72" spans="1:12" s="125" customFormat="1" x14ac:dyDescent="0.25">
      <c r="A72" s="82"/>
      <c r="B72" s="112" t="s">
        <v>649</v>
      </c>
      <c r="C72" s="113"/>
      <c r="D72" s="134">
        <f>SUM(D63,D64,D65,D66,D71)</f>
        <v>19313</v>
      </c>
      <c r="E72" s="134">
        <f>SUM(E63,E64,E65,E66,E71)</f>
        <v>18094.099999999999</v>
      </c>
      <c r="F72" s="135"/>
      <c r="G72" s="135"/>
      <c r="H72" s="134"/>
      <c r="I72" s="134"/>
      <c r="J72" s="134"/>
      <c r="K72" s="134"/>
      <c r="L72" s="117"/>
    </row>
    <row r="73" spans="1:12" x14ac:dyDescent="0.25">
      <c r="A73" s="138" t="s">
        <v>309</v>
      </c>
      <c r="B73" s="139"/>
      <c r="C73" s="139"/>
      <c r="D73" s="139"/>
      <c r="E73" s="139"/>
      <c r="F73" s="139"/>
      <c r="G73" s="139"/>
      <c r="H73" s="139"/>
      <c r="I73" s="139"/>
      <c r="J73" s="139"/>
      <c r="K73" s="139"/>
      <c r="L73" s="140"/>
    </row>
    <row r="74" spans="1:12" ht="60" x14ac:dyDescent="0.25">
      <c r="A74" s="30" t="s">
        <v>25</v>
      </c>
      <c r="B74" s="55" t="s">
        <v>310</v>
      </c>
      <c r="C74" s="31" t="s">
        <v>292</v>
      </c>
      <c r="D74" s="66">
        <v>40</v>
      </c>
      <c r="E74" s="66">
        <v>40</v>
      </c>
      <c r="F74" s="45" t="s">
        <v>398</v>
      </c>
      <c r="G74" s="45" t="s">
        <v>398</v>
      </c>
      <c r="H74" s="66">
        <v>40</v>
      </c>
      <c r="I74" s="66">
        <v>40</v>
      </c>
      <c r="J74" s="88" t="s">
        <v>398</v>
      </c>
      <c r="K74" s="88" t="s">
        <v>398</v>
      </c>
      <c r="L74" s="30" t="s">
        <v>401</v>
      </c>
    </row>
    <row r="75" spans="1:12" ht="45" x14ac:dyDescent="0.25">
      <c r="A75" s="30" t="s">
        <v>26</v>
      </c>
      <c r="B75" s="55" t="s">
        <v>311</v>
      </c>
      <c r="C75" s="31" t="s">
        <v>292</v>
      </c>
      <c r="D75" s="66">
        <v>101.2</v>
      </c>
      <c r="E75" s="88">
        <v>101.2</v>
      </c>
      <c r="F75" s="45" t="s">
        <v>398</v>
      </c>
      <c r="G75" s="45" t="s">
        <v>398</v>
      </c>
      <c r="H75" s="66">
        <v>101.2</v>
      </c>
      <c r="I75" s="88">
        <v>101.2</v>
      </c>
      <c r="J75" s="88" t="s">
        <v>398</v>
      </c>
      <c r="K75" s="88" t="s">
        <v>398</v>
      </c>
      <c r="L75" s="30" t="s">
        <v>401</v>
      </c>
    </row>
    <row r="76" spans="1:12" ht="60" x14ac:dyDescent="0.25">
      <c r="A76" s="30" t="s">
        <v>27</v>
      </c>
      <c r="B76" s="55" t="s">
        <v>312</v>
      </c>
      <c r="C76" s="31" t="s">
        <v>292</v>
      </c>
      <c r="D76" s="66">
        <v>60</v>
      </c>
      <c r="E76" s="66">
        <v>60</v>
      </c>
      <c r="F76" s="45" t="s">
        <v>398</v>
      </c>
      <c r="G76" s="45" t="s">
        <v>398</v>
      </c>
      <c r="H76" s="66">
        <v>60</v>
      </c>
      <c r="I76" s="66">
        <v>60</v>
      </c>
      <c r="J76" s="88" t="s">
        <v>398</v>
      </c>
      <c r="K76" s="88" t="s">
        <v>398</v>
      </c>
      <c r="L76" s="30" t="s">
        <v>401</v>
      </c>
    </row>
    <row r="77" spans="1:12" ht="31.5" x14ac:dyDescent="0.25">
      <c r="A77" s="30" t="s">
        <v>43</v>
      </c>
      <c r="B77" s="55" t="s">
        <v>313</v>
      </c>
      <c r="C77" s="31" t="s">
        <v>292</v>
      </c>
      <c r="D77" s="88">
        <v>1779.3</v>
      </c>
      <c r="E77" s="88">
        <v>1779.3</v>
      </c>
      <c r="F77" s="45" t="s">
        <v>398</v>
      </c>
      <c r="G77" s="45" t="s">
        <v>398</v>
      </c>
      <c r="H77" s="88">
        <v>1779.3</v>
      </c>
      <c r="I77" s="88">
        <v>1779.3</v>
      </c>
      <c r="J77" s="88" t="s">
        <v>398</v>
      </c>
      <c r="K77" s="88" t="s">
        <v>398</v>
      </c>
      <c r="L77" s="30" t="s">
        <v>401</v>
      </c>
    </row>
    <row r="78" spans="1:12" ht="105" x14ac:dyDescent="0.25">
      <c r="A78" s="30" t="s">
        <v>46</v>
      </c>
      <c r="B78" s="55" t="s">
        <v>314</v>
      </c>
      <c r="C78" s="31" t="s">
        <v>292</v>
      </c>
      <c r="D78" s="88">
        <f>SUM(F78,H78)</f>
        <v>946</v>
      </c>
      <c r="E78" s="88">
        <f>SUM(G78,I78)</f>
        <v>946</v>
      </c>
      <c r="F78" s="72">
        <v>662.2</v>
      </c>
      <c r="G78" s="45">
        <v>662.2</v>
      </c>
      <c r="H78" s="66">
        <v>283.8</v>
      </c>
      <c r="I78" s="88">
        <v>283.8</v>
      </c>
      <c r="J78" s="88" t="s">
        <v>398</v>
      </c>
      <c r="K78" s="88" t="s">
        <v>398</v>
      </c>
      <c r="L78" s="30" t="s">
        <v>401</v>
      </c>
    </row>
    <row r="79" spans="1:12" s="125" customFormat="1" x14ac:dyDescent="0.25">
      <c r="A79" s="82"/>
      <c r="B79" s="112" t="s">
        <v>649</v>
      </c>
      <c r="C79" s="113"/>
      <c r="D79" s="115">
        <f>SUM(D74:D78)</f>
        <v>2926.5</v>
      </c>
      <c r="E79" s="115">
        <f>SUM(E74:E78)</f>
        <v>2926.5</v>
      </c>
      <c r="F79" s="128"/>
      <c r="G79" s="116"/>
      <c r="H79" s="114"/>
      <c r="I79" s="115"/>
      <c r="J79" s="115"/>
      <c r="K79" s="115"/>
      <c r="L79" s="82"/>
    </row>
    <row r="80" spans="1:12" s="48" customFormat="1" x14ac:dyDescent="0.25">
      <c r="A80" s="158" t="s">
        <v>308</v>
      </c>
      <c r="B80" s="158"/>
      <c r="C80" s="158"/>
      <c r="D80" s="158"/>
      <c r="E80" s="158"/>
      <c r="F80" s="158"/>
      <c r="G80" s="158"/>
      <c r="H80" s="158"/>
      <c r="I80" s="158"/>
      <c r="J80" s="158"/>
      <c r="K80" s="158"/>
      <c r="L80" s="158"/>
    </row>
    <row r="81" spans="1:12" ht="31.5" x14ac:dyDescent="0.25">
      <c r="A81" s="41" t="s">
        <v>25</v>
      </c>
      <c r="B81" s="55" t="s">
        <v>315</v>
      </c>
      <c r="C81" s="43" t="s">
        <v>292</v>
      </c>
      <c r="D81" s="88">
        <f>SUM(D82:D95)</f>
        <v>41500</v>
      </c>
      <c r="E81" s="88">
        <f>SUM(E82:E95)</f>
        <v>4307.1000000000004</v>
      </c>
      <c r="F81" s="45">
        <f t="shared" ref="F81:K81" si="8">SUM(F82:F95)</f>
        <v>28500</v>
      </c>
      <c r="G81" s="45">
        <f t="shared" si="8"/>
        <v>1767.9</v>
      </c>
      <c r="H81" s="88">
        <f t="shared" si="8"/>
        <v>13000</v>
      </c>
      <c r="I81" s="88">
        <f t="shared" si="8"/>
        <v>2539.1999999999998</v>
      </c>
      <c r="J81" s="88">
        <f t="shared" si="8"/>
        <v>0</v>
      </c>
      <c r="K81" s="88">
        <f t="shared" si="8"/>
        <v>0</v>
      </c>
      <c r="L81" s="41"/>
    </row>
    <row r="82" spans="1:12" ht="45" x14ac:dyDescent="0.25">
      <c r="A82" s="41" t="s">
        <v>537</v>
      </c>
      <c r="B82" s="58" t="s">
        <v>610</v>
      </c>
      <c r="C82" s="43" t="s">
        <v>292</v>
      </c>
      <c r="D82" s="53">
        <v>2964.5</v>
      </c>
      <c r="E82" s="53">
        <v>23.4</v>
      </c>
      <c r="F82" s="70">
        <v>2036</v>
      </c>
      <c r="G82" s="70">
        <v>0</v>
      </c>
      <c r="H82" s="53">
        <v>928.5</v>
      </c>
      <c r="I82" s="53">
        <v>23.4</v>
      </c>
      <c r="J82" s="52">
        <v>0</v>
      </c>
      <c r="K82" s="52">
        <v>0</v>
      </c>
      <c r="L82" s="41"/>
    </row>
    <row r="83" spans="1:12" ht="75" x14ac:dyDescent="0.25">
      <c r="A83" s="41" t="s">
        <v>542</v>
      </c>
      <c r="B83" s="58" t="s">
        <v>611</v>
      </c>
      <c r="C83" s="43" t="s">
        <v>292</v>
      </c>
      <c r="D83" s="53">
        <v>2964.5</v>
      </c>
      <c r="E83" s="53">
        <v>4</v>
      </c>
      <c r="F83" s="70">
        <v>2036</v>
      </c>
      <c r="G83" s="70">
        <v>0</v>
      </c>
      <c r="H83" s="53">
        <v>928.5</v>
      </c>
      <c r="I83" s="53">
        <v>4</v>
      </c>
      <c r="J83" s="52">
        <v>0</v>
      </c>
      <c r="K83" s="52">
        <v>0</v>
      </c>
      <c r="L83" s="41"/>
    </row>
    <row r="84" spans="1:12" ht="75" x14ac:dyDescent="0.25">
      <c r="A84" s="41" t="s">
        <v>543</v>
      </c>
      <c r="B84" s="58" t="s">
        <v>612</v>
      </c>
      <c r="C84" s="43" t="s">
        <v>292</v>
      </c>
      <c r="D84" s="53">
        <v>2964.5</v>
      </c>
      <c r="E84" s="53">
        <v>603.79999999999995</v>
      </c>
      <c r="F84" s="70">
        <v>2036</v>
      </c>
      <c r="G84" s="70">
        <v>0</v>
      </c>
      <c r="H84" s="53">
        <v>928.5</v>
      </c>
      <c r="I84" s="53">
        <v>603.79999999999995</v>
      </c>
      <c r="J84" s="52">
        <v>0</v>
      </c>
      <c r="K84" s="52">
        <v>0</v>
      </c>
      <c r="L84" s="41" t="s">
        <v>621</v>
      </c>
    </row>
    <row r="85" spans="1:12" ht="47.25" x14ac:dyDescent="0.25">
      <c r="A85" s="41" t="s">
        <v>544</v>
      </c>
      <c r="B85" s="58" t="s">
        <v>613</v>
      </c>
      <c r="C85" s="43" t="s">
        <v>292</v>
      </c>
      <c r="D85" s="53">
        <v>2964.5</v>
      </c>
      <c r="E85" s="52">
        <v>2299.4</v>
      </c>
      <c r="F85" s="70">
        <v>2036</v>
      </c>
      <c r="G85" s="93">
        <v>1767.9</v>
      </c>
      <c r="H85" s="53">
        <v>928.5</v>
      </c>
      <c r="I85" s="94">
        <v>531.5</v>
      </c>
      <c r="J85" s="52">
        <v>0</v>
      </c>
      <c r="K85" s="52">
        <v>0</v>
      </c>
      <c r="L85" s="41" t="s">
        <v>622</v>
      </c>
    </row>
    <row r="86" spans="1:12" ht="78.75" x14ac:dyDescent="0.25">
      <c r="A86" s="41" t="s">
        <v>545</v>
      </c>
      <c r="B86" s="58" t="s">
        <v>623</v>
      </c>
      <c r="C86" s="43" t="s">
        <v>292</v>
      </c>
      <c r="D86" s="53">
        <v>2964.5</v>
      </c>
      <c r="E86" s="53">
        <v>864.2</v>
      </c>
      <c r="F86" s="70">
        <v>2036</v>
      </c>
      <c r="G86" s="70">
        <v>0</v>
      </c>
      <c r="H86" s="53">
        <v>928.5</v>
      </c>
      <c r="I86" s="53">
        <v>864.2</v>
      </c>
      <c r="J86" s="52">
        <v>0</v>
      </c>
      <c r="K86" s="52">
        <v>0</v>
      </c>
      <c r="L86" s="41" t="s">
        <v>627</v>
      </c>
    </row>
    <row r="87" spans="1:12" ht="45" x14ac:dyDescent="0.25">
      <c r="A87" s="41" t="s">
        <v>546</v>
      </c>
      <c r="B87" s="58" t="s">
        <v>624</v>
      </c>
      <c r="C87" s="43" t="s">
        <v>292</v>
      </c>
      <c r="D87" s="53">
        <v>2964.5</v>
      </c>
      <c r="E87" s="53">
        <v>108.3</v>
      </c>
      <c r="F87" s="70">
        <v>2036</v>
      </c>
      <c r="G87" s="70">
        <v>0</v>
      </c>
      <c r="H87" s="53">
        <v>928.5</v>
      </c>
      <c r="I87" s="53">
        <v>108.3</v>
      </c>
      <c r="J87" s="52">
        <v>0</v>
      </c>
      <c r="K87" s="52">
        <v>0</v>
      </c>
      <c r="L87" s="41" t="s">
        <v>628</v>
      </c>
    </row>
    <row r="88" spans="1:12" s="48" customFormat="1" ht="173.25" x14ac:dyDescent="0.25">
      <c r="A88" s="20" t="s">
        <v>547</v>
      </c>
      <c r="B88" s="69" t="s">
        <v>625</v>
      </c>
      <c r="C88" s="51" t="s">
        <v>292</v>
      </c>
      <c r="D88" s="53">
        <v>2964.5</v>
      </c>
      <c r="E88" s="70">
        <v>0</v>
      </c>
      <c r="F88" s="70">
        <v>2036</v>
      </c>
      <c r="G88" s="70">
        <v>0</v>
      </c>
      <c r="H88" s="53">
        <v>928.5</v>
      </c>
      <c r="I88" s="70">
        <v>0</v>
      </c>
      <c r="J88" s="70">
        <v>0</v>
      </c>
      <c r="K88" s="70">
        <v>0</v>
      </c>
      <c r="L88" s="20" t="s">
        <v>639</v>
      </c>
    </row>
    <row r="89" spans="1:12" s="48" customFormat="1" ht="47.25" x14ac:dyDescent="0.25">
      <c r="A89" s="20" t="s">
        <v>548</v>
      </c>
      <c r="B89" s="71" t="s">
        <v>614</v>
      </c>
      <c r="C89" s="51" t="s">
        <v>292</v>
      </c>
      <c r="D89" s="53">
        <v>2964.5</v>
      </c>
      <c r="E89" s="70">
        <v>0</v>
      </c>
      <c r="F89" s="70">
        <v>2036</v>
      </c>
      <c r="G89" s="70">
        <v>0</v>
      </c>
      <c r="H89" s="53">
        <v>928.5</v>
      </c>
      <c r="I89" s="70">
        <v>0</v>
      </c>
      <c r="J89" s="70">
        <v>0</v>
      </c>
      <c r="K89" s="70">
        <v>0</v>
      </c>
      <c r="L89" s="20" t="s">
        <v>640</v>
      </c>
    </row>
    <row r="90" spans="1:12" s="48" customFormat="1" ht="47.25" x14ac:dyDescent="0.25">
      <c r="A90" s="20" t="s">
        <v>549</v>
      </c>
      <c r="B90" s="71" t="s">
        <v>615</v>
      </c>
      <c r="C90" s="51" t="s">
        <v>292</v>
      </c>
      <c r="D90" s="53">
        <v>2964.5</v>
      </c>
      <c r="E90" s="70">
        <v>0</v>
      </c>
      <c r="F90" s="70">
        <v>2036</v>
      </c>
      <c r="G90" s="70">
        <v>0</v>
      </c>
      <c r="H90" s="53">
        <v>928.5</v>
      </c>
      <c r="I90" s="70">
        <v>0</v>
      </c>
      <c r="J90" s="70">
        <v>0</v>
      </c>
      <c r="K90" s="70">
        <v>0</v>
      </c>
      <c r="L90" s="20" t="s">
        <v>640</v>
      </c>
    </row>
    <row r="91" spans="1:12" s="48" customFormat="1" ht="47.25" x14ac:dyDescent="0.25">
      <c r="A91" s="20" t="s">
        <v>550</v>
      </c>
      <c r="B91" s="71" t="s">
        <v>626</v>
      </c>
      <c r="C91" s="51" t="s">
        <v>292</v>
      </c>
      <c r="D91" s="53">
        <v>2964.5</v>
      </c>
      <c r="E91" s="70">
        <v>0</v>
      </c>
      <c r="F91" s="70">
        <v>2036</v>
      </c>
      <c r="G91" s="70">
        <v>0</v>
      </c>
      <c r="H91" s="53">
        <v>928.5</v>
      </c>
      <c r="I91" s="70">
        <v>0</v>
      </c>
      <c r="J91" s="70">
        <v>0</v>
      </c>
      <c r="K91" s="70">
        <v>0</v>
      </c>
      <c r="L91" s="20" t="s">
        <v>640</v>
      </c>
    </row>
    <row r="92" spans="1:12" s="48" customFormat="1" ht="45" x14ac:dyDescent="0.25">
      <c r="A92" s="20" t="s">
        <v>551</v>
      </c>
      <c r="B92" s="71" t="s">
        <v>616</v>
      </c>
      <c r="C92" s="51" t="s">
        <v>292</v>
      </c>
      <c r="D92" s="53">
        <v>2964.5</v>
      </c>
      <c r="E92" s="95">
        <v>68.400000000000006</v>
      </c>
      <c r="F92" s="70">
        <v>2036</v>
      </c>
      <c r="G92" s="70">
        <v>0</v>
      </c>
      <c r="H92" s="53">
        <v>928.5</v>
      </c>
      <c r="I92" s="95">
        <v>68.400000000000006</v>
      </c>
      <c r="J92" s="70">
        <v>0</v>
      </c>
      <c r="K92" s="70">
        <v>0</v>
      </c>
      <c r="L92" s="20"/>
    </row>
    <row r="93" spans="1:12" ht="45" x14ac:dyDescent="0.25">
      <c r="A93" s="41" t="s">
        <v>552</v>
      </c>
      <c r="B93" s="59" t="s">
        <v>617</v>
      </c>
      <c r="C93" s="43" t="s">
        <v>292</v>
      </c>
      <c r="D93" s="53">
        <v>2964.5</v>
      </c>
      <c r="E93" s="53">
        <v>63.4</v>
      </c>
      <c r="F93" s="70">
        <v>2036</v>
      </c>
      <c r="G93" s="70">
        <v>0</v>
      </c>
      <c r="H93" s="53">
        <v>928.5</v>
      </c>
      <c r="I93" s="53">
        <v>63.4</v>
      </c>
      <c r="J93" s="52">
        <v>0</v>
      </c>
      <c r="K93" s="52">
        <v>0</v>
      </c>
      <c r="L93" s="41"/>
    </row>
    <row r="94" spans="1:12" ht="45" x14ac:dyDescent="0.25">
      <c r="A94" s="41" t="s">
        <v>553</v>
      </c>
      <c r="B94" s="59" t="s">
        <v>618</v>
      </c>
      <c r="C94" s="43" t="s">
        <v>292</v>
      </c>
      <c r="D94" s="53">
        <v>2964.5</v>
      </c>
      <c r="E94" s="53">
        <v>28.7</v>
      </c>
      <c r="F94" s="70">
        <v>2036</v>
      </c>
      <c r="G94" s="70">
        <v>0</v>
      </c>
      <c r="H94" s="53">
        <v>928.5</v>
      </c>
      <c r="I94" s="53">
        <v>28.7</v>
      </c>
      <c r="J94" s="52">
        <v>0</v>
      </c>
      <c r="K94" s="52">
        <v>0</v>
      </c>
      <c r="L94" s="41"/>
    </row>
    <row r="95" spans="1:12" ht="78.75" x14ac:dyDescent="0.25">
      <c r="A95" s="41" t="s">
        <v>554</v>
      </c>
      <c r="B95" s="60" t="s">
        <v>619</v>
      </c>
      <c r="C95" s="43" t="s">
        <v>292</v>
      </c>
      <c r="D95" s="53">
        <v>2961.5</v>
      </c>
      <c r="E95" s="96">
        <v>243.5</v>
      </c>
      <c r="F95" s="70">
        <v>2032</v>
      </c>
      <c r="G95" s="70">
        <v>0</v>
      </c>
      <c r="H95" s="53">
        <v>929.5</v>
      </c>
      <c r="I95" s="96">
        <v>243.5</v>
      </c>
      <c r="J95" s="52">
        <v>0</v>
      </c>
      <c r="K95" s="52">
        <v>0</v>
      </c>
      <c r="L95" s="41" t="s">
        <v>629</v>
      </c>
    </row>
    <row r="96" spans="1:12" x14ac:dyDescent="0.25">
      <c r="A96" s="41"/>
      <c r="B96" s="61" t="s">
        <v>620</v>
      </c>
      <c r="C96" s="43"/>
      <c r="D96" s="52">
        <v>0</v>
      </c>
      <c r="E96" s="52">
        <v>0</v>
      </c>
      <c r="F96" s="70">
        <v>0</v>
      </c>
      <c r="G96" s="70">
        <v>0</v>
      </c>
      <c r="H96" s="97">
        <v>1555.4</v>
      </c>
      <c r="I96" s="97">
        <v>85.3</v>
      </c>
      <c r="J96" s="52">
        <v>0</v>
      </c>
      <c r="K96" s="52">
        <v>0</v>
      </c>
      <c r="L96" s="41"/>
    </row>
    <row r="97" spans="1:12" ht="31.5" x14ac:dyDescent="0.25">
      <c r="A97" s="30" t="s">
        <v>26</v>
      </c>
      <c r="B97" s="55" t="s">
        <v>316</v>
      </c>
      <c r="C97" s="31" t="s">
        <v>292</v>
      </c>
      <c r="D97" s="66">
        <v>1791.1</v>
      </c>
      <c r="E97" s="66">
        <v>1791.1</v>
      </c>
      <c r="F97" s="45" t="s">
        <v>398</v>
      </c>
      <c r="G97" s="45" t="s">
        <v>398</v>
      </c>
      <c r="H97" s="88" t="s">
        <v>398</v>
      </c>
      <c r="I97" s="88" t="s">
        <v>398</v>
      </c>
      <c r="J97" s="66">
        <v>1791.1</v>
      </c>
      <c r="K97" s="66">
        <v>1791.1</v>
      </c>
      <c r="L97" s="30" t="s">
        <v>401</v>
      </c>
    </row>
    <row r="98" spans="1:12" ht="351" customHeight="1" x14ac:dyDescent="0.25">
      <c r="A98" s="30" t="s">
        <v>27</v>
      </c>
      <c r="B98" s="55" t="s">
        <v>317</v>
      </c>
      <c r="C98" s="31" t="s">
        <v>292</v>
      </c>
      <c r="D98" s="88">
        <f>SUM(F98,H98,J98)</f>
        <v>19197.2</v>
      </c>
      <c r="E98" s="88">
        <v>9696.6</v>
      </c>
      <c r="F98" s="72">
        <v>7000</v>
      </c>
      <c r="G98" s="45">
        <v>0</v>
      </c>
      <c r="H98" s="66">
        <v>3000</v>
      </c>
      <c r="I98" s="88">
        <v>499.4</v>
      </c>
      <c r="J98" s="66">
        <v>9197.2000000000007</v>
      </c>
      <c r="K98" s="66">
        <v>9197.2000000000007</v>
      </c>
      <c r="L98" s="30" t="s">
        <v>403</v>
      </c>
    </row>
    <row r="99" spans="1:12" ht="60" x14ac:dyDescent="0.25">
      <c r="A99" s="9" t="s">
        <v>344</v>
      </c>
      <c r="B99" s="55" t="s">
        <v>318</v>
      </c>
      <c r="C99" s="31" t="s">
        <v>292</v>
      </c>
      <c r="D99" s="66">
        <v>1088</v>
      </c>
      <c r="E99" s="88">
        <v>0</v>
      </c>
      <c r="F99" s="45"/>
      <c r="G99" s="45"/>
      <c r="H99" s="88"/>
      <c r="I99" s="88"/>
      <c r="J99" s="66">
        <v>1088</v>
      </c>
      <c r="K99" s="88">
        <v>0</v>
      </c>
      <c r="L99" s="32" t="s">
        <v>402</v>
      </c>
    </row>
    <row r="100" spans="1:12" ht="315" x14ac:dyDescent="0.25">
      <c r="A100" s="30" t="s">
        <v>345</v>
      </c>
      <c r="B100" s="55" t="s">
        <v>319</v>
      </c>
      <c r="C100" s="31" t="s">
        <v>292</v>
      </c>
      <c r="D100" s="88">
        <f>SUM(F100,H100)</f>
        <v>10000</v>
      </c>
      <c r="E100" s="88">
        <v>499.4</v>
      </c>
      <c r="F100" s="72">
        <v>7000</v>
      </c>
      <c r="G100" s="45">
        <v>0</v>
      </c>
      <c r="H100" s="66">
        <v>3000</v>
      </c>
      <c r="I100" s="88">
        <v>499.4</v>
      </c>
      <c r="J100" s="88"/>
      <c r="K100" s="88"/>
      <c r="L100" s="30" t="s">
        <v>404</v>
      </c>
    </row>
    <row r="101" spans="1:12" ht="60" x14ac:dyDescent="0.25">
      <c r="A101" s="30" t="s">
        <v>346</v>
      </c>
      <c r="B101" s="55" t="s">
        <v>320</v>
      </c>
      <c r="C101" s="31" t="s">
        <v>292</v>
      </c>
      <c r="D101" s="66">
        <v>6937.6</v>
      </c>
      <c r="E101" s="66">
        <v>6937.6</v>
      </c>
      <c r="F101" s="45" t="s">
        <v>398</v>
      </c>
      <c r="G101" s="45" t="s">
        <v>398</v>
      </c>
      <c r="H101" s="88" t="s">
        <v>398</v>
      </c>
      <c r="I101" s="88" t="s">
        <v>398</v>
      </c>
      <c r="J101" s="66">
        <v>6937.6</v>
      </c>
      <c r="K101" s="66">
        <v>6937.6</v>
      </c>
      <c r="L101" s="30" t="s">
        <v>401</v>
      </c>
    </row>
    <row r="102" spans="1:12" ht="47.25" x14ac:dyDescent="0.25">
      <c r="A102" s="30" t="s">
        <v>347</v>
      </c>
      <c r="B102" s="55" t="s">
        <v>321</v>
      </c>
      <c r="C102" s="31" t="s">
        <v>292</v>
      </c>
      <c r="D102" s="66">
        <v>1171.5999999999999</v>
      </c>
      <c r="E102" s="88">
        <v>925.56</v>
      </c>
      <c r="F102" s="45" t="s">
        <v>398</v>
      </c>
      <c r="G102" s="45" t="s">
        <v>398</v>
      </c>
      <c r="H102" s="88" t="s">
        <v>398</v>
      </c>
      <c r="I102" s="88" t="s">
        <v>398</v>
      </c>
      <c r="J102" s="66">
        <v>1171.5999999999999</v>
      </c>
      <c r="K102" s="88">
        <v>925.56</v>
      </c>
      <c r="L102" s="32" t="s">
        <v>402</v>
      </c>
    </row>
    <row r="103" spans="1:12" s="125" customFormat="1" x14ac:dyDescent="0.25">
      <c r="A103" s="82"/>
      <c r="B103" s="112" t="s">
        <v>649</v>
      </c>
      <c r="C103" s="113"/>
      <c r="D103" s="114">
        <f>SUM(D81,D97,D98)</f>
        <v>62488.3</v>
      </c>
      <c r="E103" s="114">
        <f>SUM(E81,E97,E98)</f>
        <v>15794.800000000001</v>
      </c>
      <c r="F103" s="116"/>
      <c r="G103" s="116"/>
      <c r="H103" s="115"/>
      <c r="I103" s="115"/>
      <c r="J103" s="114"/>
      <c r="K103" s="115"/>
      <c r="L103" s="117"/>
    </row>
    <row r="104" spans="1:12" x14ac:dyDescent="0.25">
      <c r="A104" s="150" t="s">
        <v>322</v>
      </c>
      <c r="B104" s="150"/>
      <c r="C104" s="150"/>
      <c r="D104" s="150"/>
      <c r="E104" s="150"/>
      <c r="F104" s="150"/>
      <c r="G104" s="150"/>
      <c r="H104" s="150"/>
      <c r="I104" s="150"/>
      <c r="J104" s="150"/>
      <c r="K104" s="150"/>
      <c r="L104" s="150"/>
    </row>
    <row r="105" spans="1:12" x14ac:dyDescent="0.25">
      <c r="A105" s="157" t="s">
        <v>10</v>
      </c>
      <c r="B105" s="157"/>
      <c r="C105" s="157"/>
      <c r="D105" s="157"/>
      <c r="E105" s="157"/>
      <c r="F105" s="157"/>
      <c r="G105" s="157"/>
      <c r="H105" s="157"/>
      <c r="I105" s="157"/>
      <c r="J105" s="157"/>
      <c r="K105" s="157"/>
      <c r="L105" s="157"/>
    </row>
    <row r="106" spans="1:12" ht="78.75" x14ac:dyDescent="0.25">
      <c r="A106" s="30" t="s">
        <v>25</v>
      </c>
      <c r="B106" s="55" t="s">
        <v>323</v>
      </c>
      <c r="C106" s="31" t="s">
        <v>284</v>
      </c>
      <c r="D106" s="88">
        <f>SUM(F106,H106,J106)</f>
        <v>5888.7999999999993</v>
      </c>
      <c r="E106" s="98">
        <v>5801.3</v>
      </c>
      <c r="F106" s="72">
        <v>2596.1999999999998</v>
      </c>
      <c r="G106" s="99">
        <v>2557.6</v>
      </c>
      <c r="H106" s="100">
        <v>3292.6</v>
      </c>
      <c r="I106" s="98">
        <v>3243.7</v>
      </c>
      <c r="J106" s="88" t="s">
        <v>398</v>
      </c>
      <c r="K106" s="88" t="s">
        <v>398</v>
      </c>
      <c r="L106" s="31" t="s">
        <v>405</v>
      </c>
    </row>
    <row r="107" spans="1:12" ht="157.5" x14ac:dyDescent="0.25">
      <c r="A107" s="30" t="s">
        <v>26</v>
      </c>
      <c r="B107" s="55" t="s">
        <v>324</v>
      </c>
      <c r="C107" s="31" t="s">
        <v>292</v>
      </c>
      <c r="D107" s="88">
        <f>SUM(F107,H107,J107)</f>
        <v>91115.6</v>
      </c>
      <c r="E107" s="98">
        <v>91115.6</v>
      </c>
      <c r="F107" s="72">
        <v>59321.5</v>
      </c>
      <c r="G107" s="99">
        <v>59321.5</v>
      </c>
      <c r="H107" s="100">
        <v>18126.8</v>
      </c>
      <c r="I107" s="98">
        <v>18126.8</v>
      </c>
      <c r="J107" s="100">
        <v>13667.3</v>
      </c>
      <c r="K107" s="98">
        <v>13667.3</v>
      </c>
      <c r="L107" s="32" t="s">
        <v>406</v>
      </c>
    </row>
    <row r="108" spans="1:12" x14ac:dyDescent="0.25">
      <c r="A108" s="154" t="s">
        <v>12</v>
      </c>
      <c r="B108" s="154"/>
      <c r="C108" s="154"/>
      <c r="D108" s="154"/>
      <c r="E108" s="154"/>
      <c r="F108" s="154"/>
      <c r="G108" s="154"/>
      <c r="H108" s="154"/>
      <c r="I108" s="154"/>
      <c r="J108" s="154"/>
      <c r="K108" s="154"/>
      <c r="L108" s="154"/>
    </row>
    <row r="109" spans="1:12" ht="153.75" customHeight="1" x14ac:dyDescent="0.25">
      <c r="A109" s="42" t="s">
        <v>25</v>
      </c>
      <c r="B109" s="55" t="s">
        <v>325</v>
      </c>
      <c r="C109" s="43" t="s">
        <v>292</v>
      </c>
      <c r="D109" s="88">
        <f>SUM(F109,H109,J109)</f>
        <v>22350</v>
      </c>
      <c r="E109" s="88">
        <f t="shared" ref="E109:K109" si="9">SUM(E110:E117)</f>
        <v>515.4</v>
      </c>
      <c r="F109" s="45">
        <f t="shared" si="9"/>
        <v>12500</v>
      </c>
      <c r="G109" s="45">
        <f t="shared" si="9"/>
        <v>0</v>
      </c>
      <c r="H109" s="88">
        <v>9850</v>
      </c>
      <c r="I109" s="88">
        <f t="shared" si="9"/>
        <v>515.4</v>
      </c>
      <c r="J109" s="88">
        <f t="shared" si="9"/>
        <v>0</v>
      </c>
      <c r="K109" s="88">
        <f t="shared" si="9"/>
        <v>0</v>
      </c>
      <c r="L109" s="65" t="s">
        <v>637</v>
      </c>
    </row>
    <row r="110" spans="1:12" ht="156.75" customHeight="1" x14ac:dyDescent="0.25">
      <c r="A110" s="42" t="s">
        <v>537</v>
      </c>
      <c r="B110" s="58" t="s">
        <v>630</v>
      </c>
      <c r="C110" s="43" t="s">
        <v>292</v>
      </c>
      <c r="D110" s="88">
        <v>0</v>
      </c>
      <c r="E110" s="88">
        <v>0</v>
      </c>
      <c r="F110" s="45">
        <v>0</v>
      </c>
      <c r="G110" s="45">
        <v>0</v>
      </c>
      <c r="H110" s="88">
        <v>0</v>
      </c>
      <c r="I110" s="88">
        <v>0</v>
      </c>
      <c r="J110" s="88">
        <v>0</v>
      </c>
      <c r="K110" s="88">
        <v>0</v>
      </c>
      <c r="L110" s="42" t="s">
        <v>402</v>
      </c>
    </row>
    <row r="111" spans="1:12" ht="108.75" customHeight="1" x14ac:dyDescent="0.25">
      <c r="A111" s="42" t="s">
        <v>542</v>
      </c>
      <c r="B111" s="58" t="s">
        <v>631</v>
      </c>
      <c r="C111" s="43" t="s">
        <v>292</v>
      </c>
      <c r="D111" s="88">
        <v>0</v>
      </c>
      <c r="E111" s="88">
        <v>0</v>
      </c>
      <c r="F111" s="45">
        <v>0</v>
      </c>
      <c r="G111" s="45">
        <v>0</v>
      </c>
      <c r="H111" s="88">
        <v>0</v>
      </c>
      <c r="I111" s="88">
        <v>0</v>
      </c>
      <c r="J111" s="88">
        <v>0</v>
      </c>
      <c r="K111" s="88">
        <v>0</v>
      </c>
      <c r="L111" s="42" t="s">
        <v>402</v>
      </c>
    </row>
    <row r="112" spans="1:12" ht="112.5" customHeight="1" x14ac:dyDescent="0.25">
      <c r="A112" s="42" t="s">
        <v>543</v>
      </c>
      <c r="B112" s="58" t="s">
        <v>632</v>
      </c>
      <c r="C112" s="43" t="s">
        <v>292</v>
      </c>
      <c r="D112" s="88">
        <v>200</v>
      </c>
      <c r="E112" s="88">
        <v>200</v>
      </c>
      <c r="F112" s="45">
        <v>0</v>
      </c>
      <c r="G112" s="45">
        <v>0</v>
      </c>
      <c r="H112" s="88">
        <v>200</v>
      </c>
      <c r="I112" s="88">
        <v>200</v>
      </c>
      <c r="J112" s="88">
        <v>0</v>
      </c>
      <c r="K112" s="88">
        <v>0</v>
      </c>
      <c r="L112" s="65" t="s">
        <v>637</v>
      </c>
    </row>
    <row r="113" spans="1:12" ht="71.25" customHeight="1" x14ac:dyDescent="0.25">
      <c r="A113" s="42" t="s">
        <v>544</v>
      </c>
      <c r="B113" s="58" t="s">
        <v>633</v>
      </c>
      <c r="C113" s="43" t="s">
        <v>292</v>
      </c>
      <c r="D113" s="88">
        <v>0</v>
      </c>
      <c r="E113" s="88">
        <v>0</v>
      </c>
      <c r="F113" s="45">
        <v>0</v>
      </c>
      <c r="G113" s="45">
        <v>0</v>
      </c>
      <c r="H113" s="88">
        <v>0</v>
      </c>
      <c r="I113" s="88">
        <v>0</v>
      </c>
      <c r="J113" s="88">
        <v>0</v>
      </c>
      <c r="K113" s="88">
        <v>0</v>
      </c>
      <c r="L113" s="42" t="s">
        <v>402</v>
      </c>
    </row>
    <row r="114" spans="1:12" ht="52.5" customHeight="1" x14ac:dyDescent="0.25">
      <c r="A114" s="42" t="s">
        <v>545</v>
      </c>
      <c r="B114" s="62" t="s">
        <v>634</v>
      </c>
      <c r="C114" s="43" t="s">
        <v>292</v>
      </c>
      <c r="D114" s="88">
        <v>0</v>
      </c>
      <c r="E114" s="88">
        <v>0</v>
      </c>
      <c r="F114" s="45">
        <v>0</v>
      </c>
      <c r="G114" s="45">
        <v>0</v>
      </c>
      <c r="H114" s="88">
        <v>0</v>
      </c>
      <c r="I114" s="88">
        <v>0</v>
      </c>
      <c r="J114" s="88">
        <v>0</v>
      </c>
      <c r="K114" s="88">
        <v>0</v>
      </c>
      <c r="L114" s="42" t="s">
        <v>402</v>
      </c>
    </row>
    <row r="115" spans="1:12" ht="57" customHeight="1" x14ac:dyDescent="0.25">
      <c r="A115" s="42" t="s">
        <v>546</v>
      </c>
      <c r="B115" s="58" t="s">
        <v>635</v>
      </c>
      <c r="C115" s="43" t="s">
        <v>292</v>
      </c>
      <c r="D115" s="88">
        <v>0</v>
      </c>
      <c r="E115" s="88">
        <v>0</v>
      </c>
      <c r="F115" s="45">
        <v>0</v>
      </c>
      <c r="G115" s="45">
        <v>0</v>
      </c>
      <c r="H115" s="88">
        <v>0</v>
      </c>
      <c r="I115" s="88">
        <v>0</v>
      </c>
      <c r="J115" s="88">
        <v>0</v>
      </c>
      <c r="K115" s="88">
        <v>0</v>
      </c>
      <c r="L115" s="42" t="s">
        <v>402</v>
      </c>
    </row>
    <row r="116" spans="1:12" ht="93" customHeight="1" x14ac:dyDescent="0.25">
      <c r="A116" s="42" t="s">
        <v>547</v>
      </c>
      <c r="B116" s="58" t="s">
        <v>636</v>
      </c>
      <c r="C116" s="43" t="s">
        <v>292</v>
      </c>
      <c r="D116" s="88">
        <v>12549.2</v>
      </c>
      <c r="E116" s="88">
        <v>49.2</v>
      </c>
      <c r="F116" s="72">
        <v>12500</v>
      </c>
      <c r="G116" s="72">
        <v>0</v>
      </c>
      <c r="H116" s="66">
        <v>49.2</v>
      </c>
      <c r="I116" s="66">
        <v>49.2</v>
      </c>
      <c r="J116" s="88">
        <v>0</v>
      </c>
      <c r="K116" s="88">
        <v>0</v>
      </c>
      <c r="L116" s="65" t="s">
        <v>637</v>
      </c>
    </row>
    <row r="117" spans="1:12" ht="21.75" customHeight="1" x14ac:dyDescent="0.25">
      <c r="A117" s="42" t="s">
        <v>548</v>
      </c>
      <c r="B117" s="58" t="s">
        <v>620</v>
      </c>
      <c r="C117" s="43"/>
      <c r="D117" s="88">
        <v>266.2</v>
      </c>
      <c r="E117" s="88">
        <v>266.2</v>
      </c>
      <c r="F117" s="45">
        <v>0</v>
      </c>
      <c r="G117" s="45">
        <v>0</v>
      </c>
      <c r="H117" s="88">
        <v>266.2</v>
      </c>
      <c r="I117" s="88">
        <v>266.2</v>
      </c>
      <c r="J117" s="88">
        <v>0</v>
      </c>
      <c r="K117" s="88">
        <v>0</v>
      </c>
      <c r="L117" s="65"/>
    </row>
    <row r="118" spans="1:12" ht="162.75" customHeight="1" x14ac:dyDescent="0.25">
      <c r="A118" s="32" t="s">
        <v>26</v>
      </c>
      <c r="B118" s="55" t="s">
        <v>327</v>
      </c>
      <c r="C118" s="31" t="s">
        <v>328</v>
      </c>
      <c r="D118" s="66">
        <v>4700</v>
      </c>
      <c r="E118" s="88">
        <v>0</v>
      </c>
      <c r="F118" s="45">
        <v>0</v>
      </c>
      <c r="G118" s="45">
        <v>0</v>
      </c>
      <c r="H118" s="66">
        <v>4700</v>
      </c>
      <c r="I118" s="88">
        <v>0</v>
      </c>
      <c r="J118" s="87">
        <v>0</v>
      </c>
      <c r="K118" s="87">
        <v>0</v>
      </c>
      <c r="L118" s="32" t="s">
        <v>525</v>
      </c>
    </row>
    <row r="119" spans="1:12" ht="47.25" x14ac:dyDescent="0.25">
      <c r="A119" s="30" t="s">
        <v>27</v>
      </c>
      <c r="B119" s="55" t="s">
        <v>329</v>
      </c>
      <c r="C119" s="31" t="s">
        <v>292</v>
      </c>
      <c r="D119" s="88">
        <v>0</v>
      </c>
      <c r="E119" s="88">
        <v>0</v>
      </c>
      <c r="F119" s="45">
        <v>0</v>
      </c>
      <c r="G119" s="45">
        <v>0</v>
      </c>
      <c r="H119" s="88">
        <v>0</v>
      </c>
      <c r="I119" s="88">
        <v>0</v>
      </c>
      <c r="J119" s="88">
        <v>0</v>
      </c>
      <c r="K119" s="88">
        <v>0</v>
      </c>
      <c r="L119" s="32" t="s">
        <v>415</v>
      </c>
    </row>
    <row r="120" spans="1:12" s="125" customFormat="1" ht="28.5" x14ac:dyDescent="0.25">
      <c r="A120" s="82"/>
      <c r="B120" s="112" t="s">
        <v>651</v>
      </c>
      <c r="C120" s="113"/>
      <c r="D120" s="115">
        <f>SUM(D109,D118,D119)</f>
        <v>27050</v>
      </c>
      <c r="E120" s="115">
        <f>SUM(E109,E118,E119)</f>
        <v>515.4</v>
      </c>
      <c r="F120" s="116"/>
      <c r="G120" s="116"/>
      <c r="H120" s="115"/>
      <c r="I120" s="115"/>
      <c r="J120" s="115"/>
      <c r="K120" s="115"/>
      <c r="L120" s="117"/>
    </row>
    <row r="121" spans="1:12" x14ac:dyDescent="0.25">
      <c r="A121" s="154" t="s">
        <v>13</v>
      </c>
      <c r="B121" s="154"/>
      <c r="C121" s="154"/>
      <c r="D121" s="154"/>
      <c r="E121" s="154"/>
      <c r="F121" s="154"/>
      <c r="G121" s="154"/>
      <c r="H121" s="154"/>
      <c r="I121" s="154"/>
      <c r="J121" s="154"/>
      <c r="K121" s="154"/>
      <c r="L121" s="154"/>
    </row>
    <row r="122" spans="1:12" ht="47.25" x14ac:dyDescent="0.25">
      <c r="A122" s="30" t="s">
        <v>25</v>
      </c>
      <c r="B122" s="55" t="s">
        <v>330</v>
      </c>
      <c r="C122" s="31"/>
      <c r="D122" s="88">
        <f>SUM(F122,H122)</f>
        <v>1200</v>
      </c>
      <c r="E122" s="88">
        <v>0</v>
      </c>
      <c r="F122" s="72">
        <v>1000</v>
      </c>
      <c r="G122" s="45">
        <v>0</v>
      </c>
      <c r="H122" s="66">
        <v>200</v>
      </c>
      <c r="I122" s="88">
        <v>0</v>
      </c>
      <c r="J122" s="88">
        <v>0</v>
      </c>
      <c r="K122" s="87">
        <v>0</v>
      </c>
      <c r="L122" s="32" t="s">
        <v>402</v>
      </c>
    </row>
    <row r="123" spans="1:12" ht="31.5" x14ac:dyDescent="0.25">
      <c r="A123" s="30" t="s">
        <v>26</v>
      </c>
      <c r="B123" s="55" t="s">
        <v>331</v>
      </c>
      <c r="C123" s="31"/>
      <c r="D123" s="66">
        <v>210210.4</v>
      </c>
      <c r="E123" s="98">
        <f>SUM(E124:E128)</f>
        <v>55389.7</v>
      </c>
      <c r="F123" s="45">
        <v>0</v>
      </c>
      <c r="G123" s="45">
        <v>0</v>
      </c>
      <c r="H123" s="66">
        <v>210210.4</v>
      </c>
      <c r="I123" s="98">
        <f>SUM(I124:I128)</f>
        <v>55389.7</v>
      </c>
      <c r="J123" s="88">
        <v>0</v>
      </c>
      <c r="K123" s="88">
        <v>0</v>
      </c>
      <c r="L123" s="30" t="s">
        <v>401</v>
      </c>
    </row>
    <row r="124" spans="1:12" ht="47.25" x14ac:dyDescent="0.25">
      <c r="A124" s="30" t="s">
        <v>332</v>
      </c>
      <c r="B124" s="55" t="s">
        <v>333</v>
      </c>
      <c r="C124" s="31"/>
      <c r="D124" s="66">
        <v>2000</v>
      </c>
      <c r="E124" s="88">
        <v>0</v>
      </c>
      <c r="F124" s="45">
        <v>0</v>
      </c>
      <c r="G124" s="45">
        <v>0</v>
      </c>
      <c r="H124" s="66">
        <v>2000</v>
      </c>
      <c r="I124" s="88">
        <v>0</v>
      </c>
      <c r="J124" s="88">
        <v>0</v>
      </c>
      <c r="K124" s="88">
        <v>0</v>
      </c>
      <c r="L124" s="32" t="s">
        <v>402</v>
      </c>
    </row>
    <row r="125" spans="1:12" ht="63" x14ac:dyDescent="0.25">
      <c r="A125" s="30" t="s">
        <v>334</v>
      </c>
      <c r="B125" s="55" t="s">
        <v>335</v>
      </c>
      <c r="C125" s="31"/>
      <c r="D125" s="66">
        <v>3237</v>
      </c>
      <c r="E125" s="66">
        <v>3237</v>
      </c>
      <c r="F125" s="45">
        <v>0</v>
      </c>
      <c r="G125" s="45">
        <v>0</v>
      </c>
      <c r="H125" s="66">
        <v>3237</v>
      </c>
      <c r="I125" s="66">
        <v>3237</v>
      </c>
      <c r="J125" s="88">
        <v>0</v>
      </c>
      <c r="K125" s="88">
        <v>0</v>
      </c>
      <c r="L125" s="32" t="s">
        <v>526</v>
      </c>
    </row>
    <row r="126" spans="1:12" ht="141.75" x14ac:dyDescent="0.25">
      <c r="A126" s="30" t="s">
        <v>336</v>
      </c>
      <c r="B126" s="55" t="s">
        <v>337</v>
      </c>
      <c r="C126" s="31"/>
      <c r="D126" s="66">
        <v>5395</v>
      </c>
      <c r="E126" s="66">
        <v>5395</v>
      </c>
      <c r="F126" s="45">
        <v>0</v>
      </c>
      <c r="G126" s="45">
        <v>0</v>
      </c>
      <c r="H126" s="66">
        <v>5395</v>
      </c>
      <c r="I126" s="66">
        <v>5395</v>
      </c>
      <c r="J126" s="88">
        <v>0</v>
      </c>
      <c r="K126" s="88">
        <v>0</v>
      </c>
      <c r="L126" s="32" t="s">
        <v>527</v>
      </c>
    </row>
    <row r="127" spans="1:12" ht="110.25" x14ac:dyDescent="0.25">
      <c r="A127" s="30" t="s">
        <v>338</v>
      </c>
      <c r="B127" s="55" t="s">
        <v>339</v>
      </c>
      <c r="C127" s="31"/>
      <c r="D127" s="66">
        <v>40757.699999999997</v>
      </c>
      <c r="E127" s="66">
        <v>40757.699999999997</v>
      </c>
      <c r="F127" s="45">
        <v>0</v>
      </c>
      <c r="G127" s="45">
        <v>0</v>
      </c>
      <c r="H127" s="66">
        <v>40757.699999999997</v>
      </c>
      <c r="I127" s="66">
        <v>40757.699999999997</v>
      </c>
      <c r="J127" s="88">
        <v>0</v>
      </c>
      <c r="K127" s="88">
        <v>0</v>
      </c>
      <c r="L127" s="32" t="s">
        <v>528</v>
      </c>
    </row>
    <row r="128" spans="1:12" ht="110.25" x14ac:dyDescent="0.25">
      <c r="A128" s="30" t="s">
        <v>340</v>
      </c>
      <c r="B128" s="55" t="s">
        <v>341</v>
      </c>
      <c r="C128" s="31"/>
      <c r="D128" s="66">
        <v>6000</v>
      </c>
      <c r="E128" s="98">
        <v>6000</v>
      </c>
      <c r="F128" s="45">
        <v>0</v>
      </c>
      <c r="G128" s="45">
        <v>0</v>
      </c>
      <c r="H128" s="66">
        <v>6000</v>
      </c>
      <c r="I128" s="98">
        <v>6000</v>
      </c>
      <c r="J128" s="88">
        <v>0</v>
      </c>
      <c r="K128" s="88">
        <v>0</v>
      </c>
      <c r="L128" s="32" t="s">
        <v>529</v>
      </c>
    </row>
    <row r="129" spans="1:12 16384:16384" ht="47.25" x14ac:dyDescent="0.25">
      <c r="A129" s="30" t="s">
        <v>27</v>
      </c>
      <c r="B129" s="55" t="s">
        <v>342</v>
      </c>
      <c r="C129" s="31"/>
      <c r="D129" s="88">
        <f>SUM(F129,H129)</f>
        <v>6000</v>
      </c>
      <c r="E129" s="88">
        <v>0</v>
      </c>
      <c r="F129" s="72">
        <v>5000</v>
      </c>
      <c r="G129" s="45">
        <v>0</v>
      </c>
      <c r="H129" s="66">
        <v>1000</v>
      </c>
      <c r="I129" s="88">
        <v>0</v>
      </c>
      <c r="J129" s="88">
        <v>0</v>
      </c>
      <c r="K129" s="88">
        <v>0</v>
      </c>
      <c r="L129" s="32" t="s">
        <v>402</v>
      </c>
    </row>
    <row r="130" spans="1:12 16384:16384" s="125" customFormat="1" ht="28.5" x14ac:dyDescent="0.25">
      <c r="A130" s="82"/>
      <c r="B130" s="112" t="s">
        <v>650</v>
      </c>
      <c r="C130" s="113"/>
      <c r="D130" s="115">
        <f>SUM(D122,D123,D129)</f>
        <v>217410.4</v>
      </c>
      <c r="E130" s="115">
        <f>SUM(E122,E123,E129)</f>
        <v>55389.7</v>
      </c>
      <c r="F130" s="128"/>
      <c r="G130" s="116"/>
      <c r="H130" s="114"/>
      <c r="I130" s="115"/>
      <c r="J130" s="115"/>
      <c r="K130" s="115"/>
      <c r="L130" s="117"/>
    </row>
    <row r="131" spans="1:12 16384:16384" s="125" customFormat="1" x14ac:dyDescent="0.25">
      <c r="A131" s="82"/>
      <c r="B131" s="112" t="s">
        <v>649</v>
      </c>
      <c r="C131" s="113"/>
      <c r="D131" s="115">
        <f>SUM(D106,D107,D120,D130)</f>
        <v>341464.8</v>
      </c>
      <c r="E131" s="115">
        <f>SUM(E106,E107,E120,E130)</f>
        <v>152822</v>
      </c>
      <c r="F131" s="128"/>
      <c r="G131" s="116"/>
      <c r="H131" s="114"/>
      <c r="I131" s="115"/>
      <c r="J131" s="115"/>
      <c r="K131" s="115"/>
      <c r="L131" s="117"/>
    </row>
    <row r="132" spans="1:12 16384:16384" x14ac:dyDescent="0.25">
      <c r="A132" s="150" t="s">
        <v>343</v>
      </c>
      <c r="B132" s="150"/>
      <c r="C132" s="150"/>
      <c r="D132" s="150"/>
      <c r="E132" s="150"/>
      <c r="F132" s="150"/>
      <c r="G132" s="150"/>
      <c r="H132" s="150"/>
      <c r="I132" s="150"/>
      <c r="J132" s="150"/>
      <c r="K132" s="150"/>
      <c r="L132" s="150"/>
    </row>
    <row r="133" spans="1:12 16384:16384" ht="75" x14ac:dyDescent="0.25">
      <c r="A133" s="30" t="s">
        <v>25</v>
      </c>
      <c r="B133" s="55" t="s">
        <v>348</v>
      </c>
      <c r="C133" s="31" t="s">
        <v>292</v>
      </c>
      <c r="D133" s="88">
        <f>SUM(F133,H133,J133)</f>
        <v>4651.6000000000004</v>
      </c>
      <c r="E133" s="88">
        <f>SUM(G133,I133,K133)</f>
        <v>3430.7999999999997</v>
      </c>
      <c r="F133" s="72">
        <v>926</v>
      </c>
      <c r="G133" s="45">
        <v>330.8</v>
      </c>
      <c r="H133" s="66">
        <v>876.3</v>
      </c>
      <c r="I133" s="88">
        <v>645.79999999999995</v>
      </c>
      <c r="J133" s="66">
        <v>2849.3</v>
      </c>
      <c r="K133" s="88">
        <v>2454.1999999999998</v>
      </c>
      <c r="L133" s="30" t="s">
        <v>401</v>
      </c>
    </row>
    <row r="134" spans="1:12 16384:16384" ht="94.5" x14ac:dyDescent="0.25">
      <c r="A134" s="30" t="s">
        <v>26</v>
      </c>
      <c r="B134" s="55" t="s">
        <v>349</v>
      </c>
      <c r="C134" s="31" t="s">
        <v>292</v>
      </c>
      <c r="D134" s="88">
        <v>17739.900000000001</v>
      </c>
      <c r="E134" s="88">
        <v>0</v>
      </c>
      <c r="F134" s="45">
        <v>17739.900000000001</v>
      </c>
      <c r="G134" s="45">
        <v>0</v>
      </c>
      <c r="H134" s="88">
        <v>0</v>
      </c>
      <c r="I134" s="88">
        <v>0</v>
      </c>
      <c r="J134" s="88">
        <v>0</v>
      </c>
      <c r="K134" s="88">
        <v>0</v>
      </c>
      <c r="L134" s="31" t="s">
        <v>414</v>
      </c>
    </row>
    <row r="135" spans="1:12 16384:16384" s="48" customFormat="1" ht="283.5" x14ac:dyDescent="0.25">
      <c r="A135" s="20" t="s">
        <v>27</v>
      </c>
      <c r="B135" s="67" t="s">
        <v>350</v>
      </c>
      <c r="C135" s="51" t="s">
        <v>326</v>
      </c>
      <c r="D135" s="45">
        <v>205300</v>
      </c>
      <c r="E135" s="45">
        <v>3061.7</v>
      </c>
      <c r="F135" s="72">
        <v>170000</v>
      </c>
      <c r="G135" s="45">
        <v>0</v>
      </c>
      <c r="H135" s="72">
        <v>35300</v>
      </c>
      <c r="I135" s="45">
        <v>3061.7</v>
      </c>
      <c r="J135" s="45">
        <v>0</v>
      </c>
      <c r="K135" s="45">
        <v>0</v>
      </c>
      <c r="L135" s="107" t="s">
        <v>517</v>
      </c>
    </row>
    <row r="136" spans="1:12 16384:16384" s="133" customFormat="1" x14ac:dyDescent="0.25">
      <c r="A136" s="129"/>
      <c r="B136" s="130" t="s">
        <v>649</v>
      </c>
      <c r="C136" s="131"/>
      <c r="D136" s="116">
        <f>SUM(D133:D135)</f>
        <v>227691.5</v>
      </c>
      <c r="E136" s="116">
        <f>SUM(E133:E135)</f>
        <v>6492.5</v>
      </c>
      <c r="F136" s="128"/>
      <c r="G136" s="116"/>
      <c r="H136" s="128"/>
      <c r="I136" s="116"/>
      <c r="J136" s="116"/>
      <c r="K136" s="116"/>
      <c r="L136" s="132"/>
      <c r="XFD136" s="133">
        <f>SUM(A136:XFC136)</f>
        <v>234184</v>
      </c>
    </row>
    <row r="137" spans="1:12 16384:16384" x14ac:dyDescent="0.25">
      <c r="A137" s="150" t="s">
        <v>351</v>
      </c>
      <c r="B137" s="150"/>
      <c r="C137" s="150"/>
      <c r="D137" s="150"/>
      <c r="E137" s="150"/>
      <c r="F137" s="150"/>
      <c r="G137" s="150"/>
      <c r="H137" s="150"/>
      <c r="I137" s="150"/>
      <c r="J137" s="150"/>
      <c r="K137" s="150"/>
      <c r="L137" s="150"/>
    </row>
    <row r="138" spans="1:12 16384:16384" ht="173.25" x14ac:dyDescent="0.25">
      <c r="A138" s="30" t="s">
        <v>25</v>
      </c>
      <c r="B138" s="55" t="s">
        <v>352</v>
      </c>
      <c r="C138" s="31" t="s">
        <v>353</v>
      </c>
      <c r="D138" s="88">
        <f>SUM(F138,H138)</f>
        <v>80000</v>
      </c>
      <c r="E138" s="88">
        <v>0</v>
      </c>
      <c r="F138" s="72">
        <v>76000</v>
      </c>
      <c r="G138" s="45">
        <v>0</v>
      </c>
      <c r="H138" s="66">
        <v>4000</v>
      </c>
      <c r="I138" s="88">
        <v>0</v>
      </c>
      <c r="J138" s="88">
        <v>0</v>
      </c>
      <c r="K138" s="88">
        <v>0</v>
      </c>
      <c r="L138" s="30" t="s">
        <v>530</v>
      </c>
    </row>
    <row r="139" spans="1:12 16384:16384" ht="120" x14ac:dyDescent="0.25">
      <c r="A139" s="30" t="s">
        <v>26</v>
      </c>
      <c r="B139" s="55" t="s">
        <v>354</v>
      </c>
      <c r="C139" s="31" t="s">
        <v>292</v>
      </c>
      <c r="D139" s="88">
        <v>0</v>
      </c>
      <c r="E139" s="88">
        <v>0</v>
      </c>
      <c r="F139" s="45">
        <v>0</v>
      </c>
      <c r="G139" s="45">
        <v>0</v>
      </c>
      <c r="H139" s="88">
        <v>0</v>
      </c>
      <c r="I139" s="88">
        <v>0</v>
      </c>
      <c r="J139" s="88">
        <v>0</v>
      </c>
      <c r="K139" s="88">
        <v>0</v>
      </c>
      <c r="L139" s="30" t="s">
        <v>418</v>
      </c>
    </row>
    <row r="140" spans="1:12 16384:16384" ht="60" x14ac:dyDescent="0.25">
      <c r="A140" s="30" t="s">
        <v>27</v>
      </c>
      <c r="B140" s="55" t="s">
        <v>355</v>
      </c>
      <c r="C140" s="31" t="s">
        <v>292</v>
      </c>
      <c r="D140" s="66">
        <v>11200</v>
      </c>
      <c r="E140" s="88">
        <v>0</v>
      </c>
      <c r="F140" s="45">
        <v>0</v>
      </c>
      <c r="G140" s="45">
        <v>0</v>
      </c>
      <c r="H140" s="66">
        <v>11200</v>
      </c>
      <c r="I140" s="88">
        <v>0</v>
      </c>
      <c r="J140" s="88">
        <v>0</v>
      </c>
      <c r="K140" s="88">
        <v>0</v>
      </c>
      <c r="L140" s="30" t="s">
        <v>518</v>
      </c>
    </row>
    <row r="141" spans="1:12 16384:16384" s="125" customFormat="1" x14ac:dyDescent="0.25">
      <c r="A141" s="82"/>
      <c r="B141" s="112" t="s">
        <v>649</v>
      </c>
      <c r="C141" s="113"/>
      <c r="D141" s="114">
        <f>SUM(D138:D140)</f>
        <v>91200</v>
      </c>
      <c r="E141" s="115">
        <f>SUM(E138:E140)</f>
        <v>0</v>
      </c>
      <c r="F141" s="116"/>
      <c r="G141" s="116"/>
      <c r="H141" s="114"/>
      <c r="I141" s="115"/>
      <c r="J141" s="115"/>
      <c r="K141" s="115"/>
      <c r="L141" s="82"/>
    </row>
    <row r="142" spans="1:12 16384:16384" x14ac:dyDescent="0.25">
      <c r="A142" s="150" t="s">
        <v>356</v>
      </c>
      <c r="B142" s="150"/>
      <c r="C142" s="150"/>
      <c r="D142" s="150"/>
      <c r="E142" s="150"/>
      <c r="F142" s="150"/>
      <c r="G142" s="150"/>
      <c r="H142" s="150"/>
      <c r="I142" s="150"/>
      <c r="J142" s="150"/>
      <c r="K142" s="150"/>
      <c r="L142" s="150"/>
    </row>
    <row r="143" spans="1:12 16384:16384" ht="60" x14ac:dyDescent="0.25">
      <c r="A143" s="30" t="s">
        <v>25</v>
      </c>
      <c r="B143" s="55" t="s">
        <v>357</v>
      </c>
      <c r="C143" s="31" t="s">
        <v>292</v>
      </c>
      <c r="D143" s="66">
        <v>5500</v>
      </c>
      <c r="E143" s="88">
        <v>4115.7</v>
      </c>
      <c r="F143" s="45">
        <v>0</v>
      </c>
      <c r="G143" s="45">
        <v>0</v>
      </c>
      <c r="H143" s="66">
        <v>5500</v>
      </c>
      <c r="I143" s="88">
        <v>4115.7</v>
      </c>
      <c r="J143" s="88">
        <v>0</v>
      </c>
      <c r="K143" s="88">
        <v>0</v>
      </c>
      <c r="L143" s="30" t="s">
        <v>401</v>
      </c>
    </row>
    <row r="144" spans="1:12 16384:16384" ht="31.5" x14ac:dyDescent="0.25">
      <c r="A144" s="30" t="s">
        <v>26</v>
      </c>
      <c r="B144" s="55" t="s">
        <v>358</v>
      </c>
      <c r="C144" s="31" t="s">
        <v>292</v>
      </c>
      <c r="D144" s="88">
        <f>SUM(F144,H144)</f>
        <v>2950</v>
      </c>
      <c r="E144" s="88">
        <f>SUM(G144,I144)</f>
        <v>2352.6999999999998</v>
      </c>
      <c r="F144" s="72">
        <v>1000</v>
      </c>
      <c r="G144" s="72">
        <v>933.3</v>
      </c>
      <c r="H144" s="66">
        <v>1950</v>
      </c>
      <c r="I144" s="88">
        <v>1419.4</v>
      </c>
      <c r="J144" s="88">
        <v>0</v>
      </c>
      <c r="K144" s="88">
        <v>0</v>
      </c>
      <c r="L144" s="30" t="s">
        <v>401</v>
      </c>
    </row>
    <row r="145" spans="1:12" ht="75" x14ac:dyDescent="0.25">
      <c r="A145" s="30" t="s">
        <v>27</v>
      </c>
      <c r="B145" s="55" t="s">
        <v>359</v>
      </c>
      <c r="C145" s="31" t="s">
        <v>292</v>
      </c>
      <c r="D145" s="66">
        <v>2500</v>
      </c>
      <c r="E145" s="88">
        <v>2500</v>
      </c>
      <c r="F145" s="45">
        <v>0</v>
      </c>
      <c r="G145" s="45">
        <v>0</v>
      </c>
      <c r="H145" s="66">
        <v>2500</v>
      </c>
      <c r="I145" s="88">
        <v>2500</v>
      </c>
      <c r="J145" s="88">
        <v>0</v>
      </c>
      <c r="K145" s="88">
        <v>0</v>
      </c>
      <c r="L145" s="30" t="s">
        <v>401</v>
      </c>
    </row>
    <row r="146" spans="1:12" s="125" customFormat="1" x14ac:dyDescent="0.25">
      <c r="A146" s="82"/>
      <c r="B146" s="112" t="s">
        <v>649</v>
      </c>
      <c r="C146" s="113"/>
      <c r="D146" s="114">
        <f>SUM(D143:D145)</f>
        <v>10950</v>
      </c>
      <c r="E146" s="115">
        <f>SUM(E143:E145)</f>
        <v>8968.4</v>
      </c>
      <c r="F146" s="116"/>
      <c r="G146" s="116"/>
      <c r="H146" s="114"/>
      <c r="I146" s="115"/>
      <c r="J146" s="115"/>
      <c r="K146" s="115"/>
      <c r="L146" s="82"/>
    </row>
    <row r="147" spans="1:12" x14ac:dyDescent="0.25">
      <c r="A147" s="150" t="s">
        <v>360</v>
      </c>
      <c r="B147" s="150"/>
      <c r="C147" s="150"/>
      <c r="D147" s="150"/>
      <c r="E147" s="150"/>
      <c r="F147" s="150"/>
      <c r="G147" s="150"/>
      <c r="H147" s="150"/>
      <c r="I147" s="150"/>
      <c r="J147" s="150"/>
      <c r="K147" s="150"/>
      <c r="L147" s="150"/>
    </row>
    <row r="148" spans="1:12" ht="60" x14ac:dyDescent="0.25">
      <c r="A148" s="30" t="s">
        <v>25</v>
      </c>
      <c r="B148" s="55" t="s">
        <v>361</v>
      </c>
      <c r="C148" s="31" t="s">
        <v>292</v>
      </c>
      <c r="D148" s="66">
        <f>SUM(F148,J148)</f>
        <v>2148.3000000000002</v>
      </c>
      <c r="E148" s="88">
        <f>SUM(G148,K148)</f>
        <v>2148.3000000000002</v>
      </c>
      <c r="F148" s="45">
        <v>2148.3000000000002</v>
      </c>
      <c r="G148" s="45">
        <v>2148.3000000000002</v>
      </c>
      <c r="H148" s="88">
        <v>0</v>
      </c>
      <c r="I148" s="88">
        <v>0</v>
      </c>
      <c r="J148" s="88">
        <v>0</v>
      </c>
      <c r="K148" s="73">
        <v>0</v>
      </c>
      <c r="L148" s="30" t="s">
        <v>401</v>
      </c>
    </row>
    <row r="149" spans="1:12" ht="31.5" x14ac:dyDescent="0.25">
      <c r="A149" s="30" t="s">
        <v>26</v>
      </c>
      <c r="B149" s="55" t="s">
        <v>362</v>
      </c>
      <c r="C149" s="31" t="s">
        <v>292</v>
      </c>
      <c r="D149" s="88">
        <f>SUM(F149,J149)</f>
        <v>170520</v>
      </c>
      <c r="E149" s="88">
        <f>SUM(G149,K149)</f>
        <v>156216</v>
      </c>
      <c r="F149" s="72">
        <v>24886</v>
      </c>
      <c r="G149" s="85">
        <v>8870</v>
      </c>
      <c r="H149" s="88">
        <v>0</v>
      </c>
      <c r="I149" s="88">
        <v>0</v>
      </c>
      <c r="J149" s="101">
        <v>145634</v>
      </c>
      <c r="K149" s="88">
        <v>147346</v>
      </c>
      <c r="L149" s="30" t="s">
        <v>401</v>
      </c>
    </row>
    <row r="150" spans="1:12" ht="75" x14ac:dyDescent="0.25">
      <c r="A150" s="30" t="s">
        <v>27</v>
      </c>
      <c r="B150" s="55" t="s">
        <v>363</v>
      </c>
      <c r="C150" s="31" t="s">
        <v>292</v>
      </c>
      <c r="D150" s="66">
        <v>938</v>
      </c>
      <c r="E150" s="66">
        <v>938</v>
      </c>
      <c r="F150" s="45">
        <v>0</v>
      </c>
      <c r="G150" s="45">
        <v>0</v>
      </c>
      <c r="H150" s="66">
        <v>938</v>
      </c>
      <c r="I150" s="66">
        <v>938</v>
      </c>
      <c r="J150" s="88">
        <v>0</v>
      </c>
      <c r="K150" s="88">
        <v>0</v>
      </c>
      <c r="L150" s="30" t="s">
        <v>401</v>
      </c>
    </row>
    <row r="151" spans="1:12" ht="60" x14ac:dyDescent="0.25">
      <c r="A151" s="30" t="s">
        <v>43</v>
      </c>
      <c r="B151" s="55" t="s">
        <v>364</v>
      </c>
      <c r="C151" s="31" t="s">
        <v>292</v>
      </c>
      <c r="D151" s="66">
        <v>2000</v>
      </c>
      <c r="E151" s="84">
        <v>1209.0999999999999</v>
      </c>
      <c r="F151" s="72">
        <v>2000</v>
      </c>
      <c r="G151" s="85">
        <v>1209.0999999999999</v>
      </c>
      <c r="H151" s="88">
        <v>0</v>
      </c>
      <c r="I151" s="88">
        <v>0</v>
      </c>
      <c r="J151" s="88">
        <v>0</v>
      </c>
      <c r="K151" s="88">
        <v>0</v>
      </c>
      <c r="L151" s="30" t="s">
        <v>401</v>
      </c>
    </row>
    <row r="152" spans="1:12" ht="31.5" x14ac:dyDescent="0.25">
      <c r="A152" s="30" t="s">
        <v>46</v>
      </c>
      <c r="B152" s="55" t="s">
        <v>365</v>
      </c>
      <c r="C152" s="31" t="s">
        <v>292</v>
      </c>
      <c r="D152" s="88">
        <f>SUM(F152,J152)</f>
        <v>9278.4</v>
      </c>
      <c r="E152" s="88">
        <v>9147.7000000000007</v>
      </c>
      <c r="F152" s="72">
        <v>9278.4</v>
      </c>
      <c r="G152" s="45">
        <v>9147.7000000000007</v>
      </c>
      <c r="H152" s="88">
        <v>0</v>
      </c>
      <c r="I152" s="88">
        <v>0</v>
      </c>
      <c r="J152" s="88">
        <v>0</v>
      </c>
      <c r="K152" s="88">
        <v>0</v>
      </c>
      <c r="L152" s="30" t="s">
        <v>401</v>
      </c>
    </row>
    <row r="153" spans="1:12" ht="126" x14ac:dyDescent="0.25">
      <c r="A153" s="80" t="s">
        <v>49</v>
      </c>
      <c r="B153" s="77" t="s">
        <v>366</v>
      </c>
      <c r="C153" s="110" t="s">
        <v>292</v>
      </c>
      <c r="D153" s="81">
        <f>SUM(F153,J153)</f>
        <v>32800</v>
      </c>
      <c r="E153" s="84">
        <v>4828</v>
      </c>
      <c r="F153" s="127">
        <v>32800</v>
      </c>
      <c r="G153" s="85">
        <v>4828</v>
      </c>
      <c r="H153" s="81">
        <v>0</v>
      </c>
      <c r="I153" s="81">
        <v>0</v>
      </c>
      <c r="J153" s="81">
        <v>0</v>
      </c>
      <c r="K153" s="81">
        <v>0</v>
      </c>
      <c r="L153" s="80" t="s">
        <v>647</v>
      </c>
    </row>
    <row r="154" spans="1:12" s="125" customFormat="1" x14ac:dyDescent="0.25">
      <c r="A154" s="82"/>
      <c r="B154" s="112" t="s">
        <v>649</v>
      </c>
      <c r="C154" s="113"/>
      <c r="D154" s="115">
        <f>SUM(D148:D153)</f>
        <v>217684.69999999998</v>
      </c>
      <c r="E154" s="114">
        <f>SUM(E148:E153)</f>
        <v>174487.1</v>
      </c>
      <c r="F154" s="128"/>
      <c r="G154" s="128"/>
      <c r="H154" s="115"/>
      <c r="I154" s="115"/>
      <c r="J154" s="115"/>
      <c r="K154" s="115"/>
      <c r="L154" s="82"/>
    </row>
    <row r="155" spans="1:12" x14ac:dyDescent="0.25">
      <c r="A155" s="138" t="s">
        <v>367</v>
      </c>
      <c r="B155" s="139"/>
      <c r="C155" s="139"/>
      <c r="D155" s="139"/>
      <c r="E155" s="139"/>
      <c r="F155" s="139"/>
      <c r="G155" s="139"/>
      <c r="H155" s="139"/>
      <c r="I155" s="139"/>
      <c r="J155" s="139"/>
      <c r="K155" s="139"/>
      <c r="L155" s="140"/>
    </row>
    <row r="156" spans="1:12" ht="141.75" x14ac:dyDescent="0.25">
      <c r="A156" s="30" t="s">
        <v>25</v>
      </c>
      <c r="B156" s="55" t="s">
        <v>368</v>
      </c>
      <c r="C156" s="31" t="s">
        <v>292</v>
      </c>
      <c r="D156" s="88">
        <v>260</v>
      </c>
      <c r="E156" s="66">
        <v>260</v>
      </c>
      <c r="F156" s="45">
        <v>0</v>
      </c>
      <c r="G156" s="45">
        <v>0</v>
      </c>
      <c r="H156" s="66">
        <v>30</v>
      </c>
      <c r="I156" s="66">
        <v>30</v>
      </c>
      <c r="J156" s="66">
        <v>230</v>
      </c>
      <c r="K156" s="66">
        <v>230</v>
      </c>
      <c r="L156" s="30" t="s">
        <v>407</v>
      </c>
    </row>
    <row r="157" spans="1:12" ht="60" x14ac:dyDescent="0.25">
      <c r="A157" s="30" t="s">
        <v>26</v>
      </c>
      <c r="B157" s="55" t="s">
        <v>369</v>
      </c>
      <c r="C157" s="31" t="s">
        <v>292</v>
      </c>
      <c r="D157" s="88">
        <f t="shared" ref="D157:D159" si="10">SUM(F157,J157)</f>
        <v>0.3</v>
      </c>
      <c r="E157" s="88">
        <v>0.3</v>
      </c>
      <c r="F157" s="45">
        <v>0</v>
      </c>
      <c r="G157" s="45">
        <v>0</v>
      </c>
      <c r="H157" s="88">
        <v>0</v>
      </c>
      <c r="I157" s="88">
        <v>0</v>
      </c>
      <c r="J157" s="66">
        <v>0.3</v>
      </c>
      <c r="K157" s="88">
        <v>0.3</v>
      </c>
      <c r="L157" s="30" t="s">
        <v>402</v>
      </c>
    </row>
    <row r="158" spans="1:12" ht="141.75" x14ac:dyDescent="0.25">
      <c r="A158" s="30" t="s">
        <v>27</v>
      </c>
      <c r="B158" s="55" t="s">
        <v>370</v>
      </c>
      <c r="C158" s="31" t="s">
        <v>292</v>
      </c>
      <c r="D158" s="88">
        <f t="shared" si="10"/>
        <v>110</v>
      </c>
      <c r="E158" s="88">
        <v>110</v>
      </c>
      <c r="F158" s="45">
        <v>0</v>
      </c>
      <c r="G158" s="45">
        <v>0</v>
      </c>
      <c r="H158" s="88">
        <v>0</v>
      </c>
      <c r="I158" s="88">
        <v>0</v>
      </c>
      <c r="J158" s="66">
        <v>110</v>
      </c>
      <c r="K158" s="88">
        <v>110</v>
      </c>
      <c r="L158" s="30" t="s">
        <v>531</v>
      </c>
    </row>
    <row r="159" spans="1:12" ht="63" x14ac:dyDescent="0.25">
      <c r="A159" s="30" t="s">
        <v>43</v>
      </c>
      <c r="B159" s="55" t="s">
        <v>371</v>
      </c>
      <c r="C159" s="31" t="s">
        <v>292</v>
      </c>
      <c r="D159" s="88">
        <f t="shared" si="10"/>
        <v>100</v>
      </c>
      <c r="E159" s="88">
        <v>100</v>
      </c>
      <c r="F159" s="45">
        <v>0</v>
      </c>
      <c r="G159" s="45">
        <v>0</v>
      </c>
      <c r="H159" s="88">
        <v>0</v>
      </c>
      <c r="I159" s="88">
        <v>0</v>
      </c>
      <c r="J159" s="66">
        <v>100</v>
      </c>
      <c r="K159" s="88">
        <v>100</v>
      </c>
      <c r="L159" s="30" t="s">
        <v>532</v>
      </c>
    </row>
    <row r="160" spans="1:12" ht="120" x14ac:dyDescent="0.25">
      <c r="A160" s="30" t="s">
        <v>46</v>
      </c>
      <c r="B160" s="55" t="s">
        <v>372</v>
      </c>
      <c r="C160" s="31" t="s">
        <v>292</v>
      </c>
      <c r="D160" s="66">
        <v>4</v>
      </c>
      <c r="E160" s="88">
        <v>4</v>
      </c>
      <c r="F160" s="45">
        <v>0</v>
      </c>
      <c r="G160" s="45">
        <v>0</v>
      </c>
      <c r="H160" s="88">
        <v>0</v>
      </c>
      <c r="I160" s="88">
        <v>0</v>
      </c>
      <c r="J160" s="66">
        <v>4</v>
      </c>
      <c r="K160" s="88">
        <v>4</v>
      </c>
      <c r="L160" s="30" t="s">
        <v>533</v>
      </c>
    </row>
    <row r="161" spans="1:12" ht="47.25" x14ac:dyDescent="0.25">
      <c r="A161" s="30" t="s">
        <v>49</v>
      </c>
      <c r="B161" s="55" t="s">
        <v>373</v>
      </c>
      <c r="C161" s="31" t="s">
        <v>292</v>
      </c>
      <c r="D161" s="45">
        <v>0</v>
      </c>
      <c r="E161" s="45">
        <v>0</v>
      </c>
      <c r="F161" s="45">
        <v>0</v>
      </c>
      <c r="G161" s="45">
        <v>0</v>
      </c>
      <c r="H161" s="45">
        <v>0</v>
      </c>
      <c r="I161" s="45">
        <v>0</v>
      </c>
      <c r="J161" s="45">
        <v>0</v>
      </c>
      <c r="K161" s="45">
        <v>0</v>
      </c>
      <c r="L161" s="30" t="s">
        <v>418</v>
      </c>
    </row>
    <row r="162" spans="1:12" s="125" customFormat="1" x14ac:dyDescent="0.25">
      <c r="A162" s="82"/>
      <c r="B162" s="112" t="s">
        <v>649</v>
      </c>
      <c r="C162" s="113"/>
      <c r="D162" s="116">
        <f>SUM(D156:D161)</f>
        <v>474.3</v>
      </c>
      <c r="E162" s="116">
        <f>SUM(E156:E161)</f>
        <v>474.3</v>
      </c>
      <c r="F162" s="116"/>
      <c r="G162" s="116"/>
      <c r="H162" s="116"/>
      <c r="I162" s="116"/>
      <c r="J162" s="116"/>
      <c r="K162" s="116"/>
      <c r="L162" s="82"/>
    </row>
    <row r="163" spans="1:12" x14ac:dyDescent="0.25">
      <c r="A163" s="150" t="s">
        <v>374</v>
      </c>
      <c r="B163" s="150"/>
      <c r="C163" s="150"/>
      <c r="D163" s="150"/>
      <c r="E163" s="150"/>
      <c r="F163" s="150"/>
      <c r="G163" s="150"/>
      <c r="H163" s="150"/>
      <c r="I163" s="150"/>
      <c r="J163" s="150"/>
      <c r="K163" s="150"/>
      <c r="L163" s="150"/>
    </row>
    <row r="164" spans="1:12" ht="141.75" x14ac:dyDescent="0.25">
      <c r="A164" s="30" t="s">
        <v>25</v>
      </c>
      <c r="B164" s="55" t="s">
        <v>375</v>
      </c>
      <c r="C164" s="31" t="s">
        <v>292</v>
      </c>
      <c r="D164" s="88">
        <f>SUM(F164,H164,J164)</f>
        <v>132150</v>
      </c>
      <c r="E164" s="98">
        <v>111063.2</v>
      </c>
      <c r="F164" s="102">
        <v>100000</v>
      </c>
      <c r="G164" s="99">
        <v>99902.8</v>
      </c>
      <c r="H164" s="100">
        <v>32090</v>
      </c>
      <c r="I164" s="98">
        <v>11100.4</v>
      </c>
      <c r="J164" s="100">
        <v>60</v>
      </c>
      <c r="K164" s="88">
        <v>60</v>
      </c>
      <c r="L164" s="30" t="s">
        <v>408</v>
      </c>
    </row>
    <row r="165" spans="1:12" ht="378" x14ac:dyDescent="0.25">
      <c r="A165" s="30" t="s">
        <v>26</v>
      </c>
      <c r="B165" s="55" t="s">
        <v>376</v>
      </c>
      <c r="C165" s="31" t="s">
        <v>292</v>
      </c>
      <c r="D165" s="66">
        <v>10000</v>
      </c>
      <c r="E165" s="98">
        <v>13965</v>
      </c>
      <c r="F165" s="45" t="s">
        <v>398</v>
      </c>
      <c r="G165" s="45" t="s">
        <v>398</v>
      </c>
      <c r="H165" s="66">
        <v>10000</v>
      </c>
      <c r="I165" s="98">
        <v>13965</v>
      </c>
      <c r="J165" s="88" t="s">
        <v>398</v>
      </c>
      <c r="K165" s="88" t="s">
        <v>398</v>
      </c>
      <c r="L165" s="32" t="s">
        <v>409</v>
      </c>
    </row>
    <row r="166" spans="1:12" s="125" customFormat="1" x14ac:dyDescent="0.25">
      <c r="A166" s="82"/>
      <c r="B166" s="112" t="s">
        <v>649</v>
      </c>
      <c r="C166" s="113"/>
      <c r="D166" s="114">
        <f>SUM(D164:D165)</f>
        <v>142150</v>
      </c>
      <c r="E166" s="126">
        <f>SUM(E164:E165)</f>
        <v>125028.2</v>
      </c>
      <c r="F166" s="116"/>
      <c r="G166" s="116"/>
      <c r="H166" s="114"/>
      <c r="I166" s="126"/>
      <c r="J166" s="115"/>
      <c r="K166" s="115"/>
      <c r="L166" s="117"/>
    </row>
    <row r="167" spans="1:12" x14ac:dyDescent="0.25">
      <c r="A167" s="150" t="s">
        <v>377</v>
      </c>
      <c r="B167" s="150"/>
      <c r="C167" s="150"/>
      <c r="D167" s="150"/>
      <c r="E167" s="150"/>
      <c r="F167" s="150"/>
      <c r="G167" s="150"/>
      <c r="H167" s="150"/>
      <c r="I167" s="150"/>
      <c r="J167" s="150"/>
      <c r="K167" s="150"/>
      <c r="L167" s="150"/>
    </row>
    <row r="168" spans="1:12" ht="60" x14ac:dyDescent="0.25">
      <c r="A168" s="30" t="s">
        <v>25</v>
      </c>
      <c r="B168" s="55" t="s">
        <v>379</v>
      </c>
      <c r="C168" s="31" t="s">
        <v>380</v>
      </c>
      <c r="D168" s="88">
        <v>0</v>
      </c>
      <c r="E168" s="88">
        <v>0</v>
      </c>
      <c r="F168" s="45">
        <v>0</v>
      </c>
      <c r="G168" s="45">
        <v>0</v>
      </c>
      <c r="H168" s="88">
        <v>0</v>
      </c>
      <c r="I168" s="88">
        <v>0</v>
      </c>
      <c r="J168" s="88">
        <v>0</v>
      </c>
      <c r="K168" s="88">
        <v>0</v>
      </c>
      <c r="L168" s="30" t="s">
        <v>416</v>
      </c>
    </row>
    <row r="169" spans="1:12" ht="63" x14ac:dyDescent="0.25">
      <c r="A169" s="30" t="s">
        <v>26</v>
      </c>
      <c r="B169" s="55" t="s">
        <v>381</v>
      </c>
      <c r="C169" s="31" t="s">
        <v>292</v>
      </c>
      <c r="D169" s="88">
        <f>SUM(F169,H169)</f>
        <v>12871</v>
      </c>
      <c r="E169" s="88">
        <v>0</v>
      </c>
      <c r="F169" s="72">
        <v>12133</v>
      </c>
      <c r="G169" s="45">
        <v>0</v>
      </c>
      <c r="H169" s="66">
        <v>738</v>
      </c>
      <c r="I169" s="88">
        <v>0</v>
      </c>
      <c r="J169" s="88">
        <v>0</v>
      </c>
      <c r="K169" s="88">
        <v>0</v>
      </c>
      <c r="L169" s="30" t="s">
        <v>419</v>
      </c>
    </row>
    <row r="170" spans="1:12" ht="225" x14ac:dyDescent="0.25">
      <c r="A170" s="30" t="s">
        <v>27</v>
      </c>
      <c r="B170" s="55" t="s">
        <v>382</v>
      </c>
      <c r="C170" s="31" t="s">
        <v>292</v>
      </c>
      <c r="D170" s="66">
        <v>20858</v>
      </c>
      <c r="E170" s="88">
        <v>9882.7000000000007</v>
      </c>
      <c r="F170" s="45">
        <v>0</v>
      </c>
      <c r="G170" s="45">
        <v>0</v>
      </c>
      <c r="H170" s="66">
        <v>20858</v>
      </c>
      <c r="I170" s="88">
        <v>9882.7000000000007</v>
      </c>
      <c r="J170" s="88">
        <v>0</v>
      </c>
      <c r="K170" s="88">
        <v>0</v>
      </c>
      <c r="L170" s="30" t="s">
        <v>520</v>
      </c>
    </row>
    <row r="171" spans="1:12" ht="105" x14ac:dyDescent="0.25">
      <c r="A171" s="30" t="s">
        <v>43</v>
      </c>
      <c r="B171" s="55" t="s">
        <v>383</v>
      </c>
      <c r="C171" s="31" t="s">
        <v>284</v>
      </c>
      <c r="D171" s="66">
        <v>16990</v>
      </c>
      <c r="E171" s="88">
        <v>17702.2</v>
      </c>
      <c r="F171" s="72">
        <v>16990</v>
      </c>
      <c r="G171" s="45">
        <v>17702.2</v>
      </c>
      <c r="H171" s="88">
        <v>0</v>
      </c>
      <c r="I171" s="88">
        <v>0</v>
      </c>
      <c r="J171" s="88">
        <v>0</v>
      </c>
      <c r="K171" s="88">
        <v>0</v>
      </c>
      <c r="L171" s="30" t="s">
        <v>400</v>
      </c>
    </row>
    <row r="172" spans="1:12" ht="75" x14ac:dyDescent="0.25">
      <c r="A172" s="30" t="s">
        <v>46</v>
      </c>
      <c r="B172" s="55" t="s">
        <v>384</v>
      </c>
      <c r="C172" s="31" t="s">
        <v>292</v>
      </c>
      <c r="D172" s="88">
        <v>0</v>
      </c>
      <c r="E172" s="88">
        <v>0</v>
      </c>
      <c r="F172" s="45">
        <v>0</v>
      </c>
      <c r="G172" s="45">
        <v>0</v>
      </c>
      <c r="H172" s="88">
        <v>0</v>
      </c>
      <c r="I172" s="88">
        <v>0</v>
      </c>
      <c r="J172" s="88">
        <v>0</v>
      </c>
      <c r="K172" s="88">
        <v>0</v>
      </c>
      <c r="L172" s="30" t="s">
        <v>415</v>
      </c>
    </row>
    <row r="173" spans="1:12" ht="141.75" x14ac:dyDescent="0.25">
      <c r="A173" s="30" t="s">
        <v>49</v>
      </c>
      <c r="B173" s="55" t="s">
        <v>385</v>
      </c>
      <c r="C173" s="31" t="s">
        <v>292</v>
      </c>
      <c r="D173" s="66">
        <v>9651.7999999999993</v>
      </c>
      <c r="E173" s="88">
        <v>2470.8000000000002</v>
      </c>
      <c r="F173" s="45">
        <v>0</v>
      </c>
      <c r="G173" s="45">
        <v>0</v>
      </c>
      <c r="H173" s="66">
        <v>9651.7999999999993</v>
      </c>
      <c r="I173" s="88">
        <v>2470.8000000000002</v>
      </c>
      <c r="J173" s="88">
        <v>0</v>
      </c>
      <c r="K173" s="88">
        <v>0</v>
      </c>
      <c r="L173" s="30" t="s">
        <v>521</v>
      </c>
    </row>
    <row r="174" spans="1:12" ht="60" x14ac:dyDescent="0.25">
      <c r="A174" s="30" t="s">
        <v>50</v>
      </c>
      <c r="B174" s="55" t="s">
        <v>386</v>
      </c>
      <c r="C174" s="31" t="s">
        <v>292</v>
      </c>
      <c r="D174" s="88">
        <v>0</v>
      </c>
      <c r="E174" s="88">
        <v>0</v>
      </c>
      <c r="F174" s="88">
        <v>0</v>
      </c>
      <c r="G174" s="88">
        <v>0</v>
      </c>
      <c r="H174" s="88">
        <v>0</v>
      </c>
      <c r="I174" s="88">
        <v>0</v>
      </c>
      <c r="J174" s="88">
        <v>0</v>
      </c>
      <c r="K174" s="88">
        <v>0</v>
      </c>
      <c r="L174" s="30" t="s">
        <v>415</v>
      </c>
    </row>
    <row r="175" spans="1:12" s="125" customFormat="1" x14ac:dyDescent="0.25">
      <c r="A175" s="82"/>
      <c r="B175" s="112" t="s">
        <v>649</v>
      </c>
      <c r="C175" s="113"/>
      <c r="D175" s="115">
        <f>SUM(D168:D174)</f>
        <v>60370.8</v>
      </c>
      <c r="E175" s="115">
        <f>SUM(E168:E174)</f>
        <v>30055.7</v>
      </c>
      <c r="F175" s="115"/>
      <c r="G175" s="115"/>
      <c r="H175" s="115"/>
      <c r="I175" s="115"/>
      <c r="J175" s="115"/>
      <c r="K175" s="115"/>
      <c r="L175" s="82"/>
    </row>
    <row r="176" spans="1:12" x14ac:dyDescent="0.25">
      <c r="A176" s="138" t="s">
        <v>378</v>
      </c>
      <c r="B176" s="139"/>
      <c r="C176" s="139"/>
      <c r="D176" s="139"/>
      <c r="E176" s="139"/>
      <c r="F176" s="139"/>
      <c r="G176" s="139"/>
      <c r="H176" s="139"/>
      <c r="I176" s="139"/>
      <c r="J176" s="139"/>
      <c r="K176" s="139"/>
      <c r="L176" s="140"/>
    </row>
    <row r="177" spans="1:64" ht="60" x14ac:dyDescent="0.25">
      <c r="A177" s="30" t="s">
        <v>25</v>
      </c>
      <c r="B177" s="55" t="s">
        <v>387</v>
      </c>
      <c r="C177" s="31" t="s">
        <v>292</v>
      </c>
      <c r="D177" s="66">
        <v>10783</v>
      </c>
      <c r="E177" s="66">
        <v>6805</v>
      </c>
      <c r="F177" s="88">
        <v>0</v>
      </c>
      <c r="G177" s="45">
        <v>0</v>
      </c>
      <c r="H177" s="66">
        <v>10783</v>
      </c>
      <c r="I177" s="66">
        <v>6805</v>
      </c>
      <c r="J177" s="88">
        <v>0</v>
      </c>
      <c r="K177" s="88">
        <v>0</v>
      </c>
      <c r="L177" s="30" t="s">
        <v>401</v>
      </c>
    </row>
    <row r="178" spans="1:64" ht="189" x14ac:dyDescent="0.25">
      <c r="A178" s="30" t="s">
        <v>26</v>
      </c>
      <c r="B178" s="55" t="s">
        <v>388</v>
      </c>
      <c r="C178" s="31" t="s">
        <v>284</v>
      </c>
      <c r="D178" s="66">
        <v>200</v>
      </c>
      <c r="E178" s="66">
        <v>70</v>
      </c>
      <c r="F178" s="45">
        <v>0</v>
      </c>
      <c r="G178" s="45">
        <v>0</v>
      </c>
      <c r="H178" s="66">
        <v>200</v>
      </c>
      <c r="I178" s="66">
        <v>70</v>
      </c>
      <c r="J178" s="88">
        <v>0</v>
      </c>
      <c r="K178" s="88">
        <v>0</v>
      </c>
      <c r="L178" s="30" t="s">
        <v>397</v>
      </c>
    </row>
    <row r="179" spans="1:64" ht="75" x14ac:dyDescent="0.25">
      <c r="A179" s="30" t="s">
        <v>27</v>
      </c>
      <c r="B179" s="55" t="s">
        <v>389</v>
      </c>
      <c r="C179" s="31" t="s">
        <v>292</v>
      </c>
      <c r="D179" s="66">
        <v>15500</v>
      </c>
      <c r="E179" s="88">
        <v>15473</v>
      </c>
      <c r="F179" s="45">
        <v>0</v>
      </c>
      <c r="G179" s="45">
        <v>0</v>
      </c>
      <c r="H179" s="66">
        <v>15500</v>
      </c>
      <c r="I179" s="88">
        <v>15473</v>
      </c>
      <c r="J179" s="88">
        <v>0</v>
      </c>
      <c r="K179" s="88">
        <v>0</v>
      </c>
      <c r="L179" s="30" t="s">
        <v>401</v>
      </c>
    </row>
    <row r="180" spans="1:64" ht="45" x14ac:dyDescent="0.25">
      <c r="A180" s="30" t="s">
        <v>43</v>
      </c>
      <c r="B180" s="55" t="s">
        <v>390</v>
      </c>
      <c r="C180" s="31" t="s">
        <v>292</v>
      </c>
      <c r="D180" s="66">
        <v>8317</v>
      </c>
      <c r="E180" s="88">
        <v>8797.2000000000007</v>
      </c>
      <c r="F180" s="45">
        <v>0</v>
      </c>
      <c r="G180" s="45">
        <v>0</v>
      </c>
      <c r="H180" s="66">
        <v>8317</v>
      </c>
      <c r="I180" s="88">
        <v>8797.2000000000007</v>
      </c>
      <c r="J180" s="88">
        <v>0</v>
      </c>
      <c r="K180" s="88">
        <v>0</v>
      </c>
      <c r="L180" s="30" t="s">
        <v>401</v>
      </c>
    </row>
    <row r="181" spans="1:64" ht="45" x14ac:dyDescent="0.25">
      <c r="A181" s="30" t="s">
        <v>46</v>
      </c>
      <c r="B181" s="55" t="s">
        <v>391</v>
      </c>
      <c r="C181" s="31" t="s">
        <v>292</v>
      </c>
      <c r="D181" s="66">
        <v>648.4</v>
      </c>
      <c r="E181" s="88">
        <v>515.1</v>
      </c>
      <c r="F181" s="45">
        <v>0</v>
      </c>
      <c r="G181" s="45">
        <v>0</v>
      </c>
      <c r="H181" s="66">
        <v>648.4</v>
      </c>
      <c r="I181" s="88">
        <v>515.1</v>
      </c>
      <c r="J181" s="88">
        <v>0</v>
      </c>
      <c r="K181" s="88">
        <v>0</v>
      </c>
      <c r="L181" s="30" t="s">
        <v>401</v>
      </c>
    </row>
    <row r="182" spans="1:64" ht="75" x14ac:dyDescent="0.25">
      <c r="A182" s="30" t="s">
        <v>49</v>
      </c>
      <c r="B182" s="55" t="s">
        <v>392</v>
      </c>
      <c r="C182" s="31" t="s">
        <v>292</v>
      </c>
      <c r="D182" s="66">
        <v>111</v>
      </c>
      <c r="E182" s="66">
        <v>161</v>
      </c>
      <c r="F182" s="72">
        <v>111</v>
      </c>
      <c r="G182" s="72">
        <v>111</v>
      </c>
      <c r="H182" s="88">
        <v>0</v>
      </c>
      <c r="I182" s="103">
        <v>50</v>
      </c>
      <c r="J182" s="88">
        <v>0</v>
      </c>
      <c r="K182" s="88">
        <v>0</v>
      </c>
      <c r="L182" s="30" t="s">
        <v>401</v>
      </c>
    </row>
    <row r="183" spans="1:64" ht="45" x14ac:dyDescent="0.25">
      <c r="A183" s="32" t="s">
        <v>50</v>
      </c>
      <c r="B183" s="55" t="s">
        <v>393</v>
      </c>
      <c r="C183" s="31" t="s">
        <v>292</v>
      </c>
      <c r="D183" s="66">
        <v>2036.5</v>
      </c>
      <c r="E183" s="88">
        <v>2101.1999999999998</v>
      </c>
      <c r="F183" s="45">
        <v>0</v>
      </c>
      <c r="G183" s="45">
        <v>0</v>
      </c>
      <c r="H183" s="66">
        <v>2036.5</v>
      </c>
      <c r="I183" s="88">
        <v>2101.1999999999998</v>
      </c>
      <c r="J183" s="88">
        <v>0</v>
      </c>
      <c r="K183" s="88">
        <v>0</v>
      </c>
      <c r="L183" s="30" t="s">
        <v>401</v>
      </c>
    </row>
    <row r="184" spans="1:64" ht="94.5" x14ac:dyDescent="0.25">
      <c r="A184" s="30" t="s">
        <v>57</v>
      </c>
      <c r="B184" s="55" t="s">
        <v>394</v>
      </c>
      <c r="C184" s="31" t="s">
        <v>292</v>
      </c>
      <c r="D184" s="66">
        <v>3189.5</v>
      </c>
      <c r="E184" s="88">
        <v>3045.3</v>
      </c>
      <c r="F184" s="45">
        <v>0</v>
      </c>
      <c r="G184" s="45">
        <v>0</v>
      </c>
      <c r="H184" s="66">
        <v>3189.5</v>
      </c>
      <c r="I184" s="88">
        <v>3045.3</v>
      </c>
      <c r="J184" s="88">
        <v>0</v>
      </c>
      <c r="K184" s="88">
        <v>0</v>
      </c>
      <c r="L184" s="30" t="s">
        <v>522</v>
      </c>
    </row>
    <row r="185" spans="1:64" ht="141.75" x14ac:dyDescent="0.25">
      <c r="A185" s="30" t="s">
        <v>60</v>
      </c>
      <c r="B185" s="55" t="s">
        <v>395</v>
      </c>
      <c r="C185" s="31" t="s">
        <v>292</v>
      </c>
      <c r="D185" s="66">
        <v>200</v>
      </c>
      <c r="E185" s="66">
        <v>140</v>
      </c>
      <c r="F185" s="45">
        <v>0</v>
      </c>
      <c r="G185" s="45">
        <v>0</v>
      </c>
      <c r="H185" s="66">
        <v>200</v>
      </c>
      <c r="I185" s="66">
        <v>140</v>
      </c>
      <c r="J185" s="88">
        <v>0</v>
      </c>
      <c r="K185" s="88">
        <v>0</v>
      </c>
      <c r="L185" s="30" t="s">
        <v>519</v>
      </c>
    </row>
    <row r="186" spans="1:64" ht="299.25" x14ac:dyDescent="0.25">
      <c r="A186" s="80" t="s">
        <v>65</v>
      </c>
      <c r="B186" s="77" t="s">
        <v>396</v>
      </c>
      <c r="C186" s="110" t="s">
        <v>292</v>
      </c>
      <c r="D186" s="111">
        <v>315</v>
      </c>
      <c r="E186" s="81">
        <v>315</v>
      </c>
      <c r="F186" s="89">
        <v>0</v>
      </c>
      <c r="G186" s="89">
        <v>0</v>
      </c>
      <c r="H186" s="111">
        <v>315</v>
      </c>
      <c r="I186" s="81">
        <v>315</v>
      </c>
      <c r="J186" s="81">
        <v>0</v>
      </c>
      <c r="K186" s="81">
        <v>0</v>
      </c>
      <c r="L186" s="119" t="s">
        <v>413</v>
      </c>
      <c r="M186" s="122"/>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c r="AY186" s="120"/>
      <c r="AZ186" s="120"/>
      <c r="BA186" s="120"/>
      <c r="BB186" s="120"/>
      <c r="BC186" s="120"/>
      <c r="BD186" s="120"/>
      <c r="BE186" s="120"/>
      <c r="BF186" s="120"/>
      <c r="BG186" s="120"/>
      <c r="BH186" s="120"/>
      <c r="BI186" s="120"/>
      <c r="BJ186" s="120"/>
      <c r="BK186" s="120"/>
      <c r="BL186" s="120"/>
    </row>
    <row r="187" spans="1:64" s="118" customFormat="1" ht="33.75" customHeight="1" x14ac:dyDescent="0.25">
      <c r="A187" s="82"/>
      <c r="B187" s="112" t="s">
        <v>649</v>
      </c>
      <c r="C187" s="113"/>
      <c r="D187" s="114">
        <f>SUM(D177:D186)</f>
        <v>41300.400000000001</v>
      </c>
      <c r="E187" s="115">
        <f>SUM(E177:E186)</f>
        <v>37422.800000000003</v>
      </c>
      <c r="F187" s="116"/>
      <c r="G187" s="116"/>
      <c r="H187" s="114"/>
      <c r="I187" s="115"/>
      <c r="J187" s="115"/>
      <c r="K187" s="115"/>
      <c r="L187" s="117"/>
      <c r="M187" s="123"/>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1"/>
      <c r="AY187" s="121"/>
      <c r="AZ187" s="121"/>
      <c r="BA187" s="121"/>
      <c r="BB187" s="121"/>
      <c r="BC187" s="121"/>
      <c r="BD187" s="121"/>
      <c r="BE187" s="121"/>
      <c r="BF187" s="121"/>
      <c r="BG187" s="121"/>
      <c r="BH187" s="121"/>
      <c r="BI187" s="121"/>
      <c r="BJ187" s="121"/>
      <c r="BK187" s="121"/>
      <c r="BL187" s="121"/>
    </row>
    <row r="188" spans="1:64" s="121" customFormat="1" ht="33.75" customHeight="1" x14ac:dyDescent="0.25">
      <c r="A188" s="82"/>
      <c r="B188" s="112" t="s">
        <v>648</v>
      </c>
      <c r="C188" s="113"/>
      <c r="D188" s="114">
        <f>SUM(D16,D29,D59,D72,D79,D103,D132,D136,D141,D146,D154,D162,D166,D175,D187)</f>
        <v>1342061.3999999999</v>
      </c>
      <c r="E188" s="114">
        <f>SUM(E16,E29,E59,E72,E79,E103,E132,E136,E141,E146,E154,E162,E166,E175,E187)</f>
        <v>783499.8</v>
      </c>
      <c r="F188" s="116"/>
      <c r="G188" s="116"/>
      <c r="H188" s="114"/>
      <c r="I188" s="115"/>
      <c r="J188" s="115"/>
      <c r="K188" s="115"/>
      <c r="L188" s="117"/>
    </row>
    <row r="189" spans="1:64" ht="31.5" customHeight="1" x14ac:dyDescent="0.25">
      <c r="L189" s="124"/>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c r="AY189" s="120"/>
      <c r="AZ189" s="120"/>
      <c r="BA189" s="120"/>
      <c r="BB189" s="120"/>
      <c r="BC189" s="120"/>
      <c r="BD189" s="120"/>
      <c r="BE189" s="120"/>
      <c r="BF189" s="120"/>
      <c r="BG189" s="120"/>
      <c r="BH189" s="120"/>
      <c r="BI189" s="120"/>
      <c r="BJ189" s="120"/>
      <c r="BK189" s="120"/>
      <c r="BL189" s="120"/>
    </row>
    <row r="190" spans="1:64" ht="34.5" customHeight="1" x14ac:dyDescent="0.25">
      <c r="A190" s="155" t="s">
        <v>14</v>
      </c>
      <c r="B190" s="155"/>
      <c r="C190" s="155"/>
      <c r="D190" s="155"/>
      <c r="E190" s="155"/>
      <c r="F190" s="155"/>
      <c r="G190" s="155"/>
      <c r="H190" s="155"/>
      <c r="I190" s="155"/>
      <c r="J190" s="155"/>
      <c r="K190" s="155"/>
      <c r="L190" s="155"/>
    </row>
    <row r="191" spans="1:64" ht="15.75" customHeight="1" x14ac:dyDescent="0.25">
      <c r="A191" s="155" t="s">
        <v>15</v>
      </c>
      <c r="B191" s="155"/>
      <c r="C191" s="155"/>
      <c r="D191" s="155"/>
      <c r="E191" s="155"/>
      <c r="F191" s="155"/>
      <c r="G191" s="155"/>
      <c r="H191" s="155"/>
      <c r="I191" s="155"/>
      <c r="J191" s="155"/>
      <c r="K191" s="155"/>
      <c r="L191" s="155"/>
    </row>
    <row r="194" spans="2:9" x14ac:dyDescent="0.25">
      <c r="B194" s="63" t="s">
        <v>441</v>
      </c>
      <c r="C194" s="24"/>
      <c r="D194" s="104"/>
      <c r="E194" s="104"/>
      <c r="F194" s="105"/>
      <c r="G194" s="105"/>
      <c r="H194" s="104"/>
      <c r="I194" s="104"/>
    </row>
    <row r="195" spans="2:9" x14ac:dyDescent="0.25">
      <c r="B195" s="63" t="s">
        <v>442</v>
      </c>
      <c r="C195" s="24"/>
      <c r="D195" s="104"/>
      <c r="E195" s="104"/>
      <c r="F195" s="105"/>
      <c r="G195" s="105"/>
      <c r="H195" s="104"/>
      <c r="I195" s="104"/>
    </row>
    <row r="196" spans="2:9" x14ac:dyDescent="0.25">
      <c r="B196" s="63" t="s">
        <v>443</v>
      </c>
      <c r="C196" s="24"/>
      <c r="D196" s="104"/>
      <c r="E196" s="104"/>
      <c r="F196" s="105"/>
      <c r="G196" s="105"/>
      <c r="H196" s="104" t="s">
        <v>444</v>
      </c>
      <c r="I196" s="104"/>
    </row>
    <row r="199" spans="2:9" x14ac:dyDescent="0.25">
      <c r="B199" s="64" t="s">
        <v>535</v>
      </c>
    </row>
    <row r="200" spans="2:9" x14ac:dyDescent="0.25">
      <c r="B200" s="54" t="s">
        <v>536</v>
      </c>
    </row>
  </sheetData>
  <mergeCells count="43">
    <mergeCell ref="A10:L10"/>
    <mergeCell ref="B11:B16"/>
    <mergeCell ref="C11:C16"/>
    <mergeCell ref="D11:D16"/>
    <mergeCell ref="A6:A8"/>
    <mergeCell ref="B6:B8"/>
    <mergeCell ref="D6:K6"/>
    <mergeCell ref="D7:E7"/>
    <mergeCell ref="F7:G7"/>
    <mergeCell ref="H7:I7"/>
    <mergeCell ref="J7:K7"/>
    <mergeCell ref="C6:C8"/>
    <mergeCell ref="A191:L191"/>
    <mergeCell ref="A190:L190"/>
    <mergeCell ref="A4:L4"/>
    <mergeCell ref="I1:L1"/>
    <mergeCell ref="A132:L132"/>
    <mergeCell ref="A137:L137"/>
    <mergeCell ref="A142:L142"/>
    <mergeCell ref="A147:L147"/>
    <mergeCell ref="A163:L163"/>
    <mergeCell ref="A104:L104"/>
    <mergeCell ref="A105:L105"/>
    <mergeCell ref="A108:L108"/>
    <mergeCell ref="A60:L60"/>
    <mergeCell ref="A62:L62"/>
    <mergeCell ref="A80:L80"/>
    <mergeCell ref="A30:L30"/>
    <mergeCell ref="A73:L73"/>
    <mergeCell ref="A155:L155"/>
    <mergeCell ref="A176:L176"/>
    <mergeCell ref="J11:J16"/>
    <mergeCell ref="K11:K16"/>
    <mergeCell ref="L11:L16"/>
    <mergeCell ref="A11:A16"/>
    <mergeCell ref="E11:E16"/>
    <mergeCell ref="F11:F16"/>
    <mergeCell ref="G11:G16"/>
    <mergeCell ref="H11:H16"/>
    <mergeCell ref="I11:I16"/>
    <mergeCell ref="A167:L167"/>
    <mergeCell ref="A17:L17"/>
    <mergeCell ref="A121:L121"/>
  </mergeCells>
  <pageMargins left="0.7" right="0.7" top="0.75" bottom="0.75" header="0.3" footer="0.3"/>
  <pageSetup paperSize="9"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1"/>
  <sheetViews>
    <sheetView workbookViewId="0">
      <selection activeCell="D44" sqref="D44"/>
    </sheetView>
  </sheetViews>
  <sheetFormatPr defaultRowHeight="15" x14ac:dyDescent="0.25"/>
  <cols>
    <col min="1" max="1" width="7.140625" customWidth="1"/>
    <col min="2" max="2" width="12.85546875" customWidth="1"/>
    <col min="3" max="3" width="19.140625" customWidth="1"/>
    <col min="4" max="4" width="13.7109375" customWidth="1"/>
    <col min="5" max="6" width="13.42578125" customWidth="1"/>
    <col min="7" max="7" width="14.140625" customWidth="1"/>
  </cols>
  <sheetData>
    <row r="2" spans="1:7" ht="33" customHeight="1" x14ac:dyDescent="0.25">
      <c r="A2" s="168" t="s">
        <v>29</v>
      </c>
      <c r="B2" s="168"/>
      <c r="C2" s="168"/>
      <c r="D2" s="168"/>
      <c r="E2" s="168"/>
      <c r="F2" s="168"/>
      <c r="G2" s="168"/>
    </row>
    <row r="4" spans="1:7" ht="63" x14ac:dyDescent="0.25">
      <c r="A4" s="2" t="s">
        <v>0</v>
      </c>
      <c r="B4" s="1" t="s">
        <v>18</v>
      </c>
      <c r="C4" s="1" t="s">
        <v>19</v>
      </c>
      <c r="D4" s="1" t="s">
        <v>20</v>
      </c>
      <c r="E4" s="1" t="s">
        <v>21</v>
      </c>
      <c r="F4" s="1" t="s">
        <v>22</v>
      </c>
      <c r="G4" s="1" t="s">
        <v>23</v>
      </c>
    </row>
    <row r="5" spans="1:7" ht="15.75" x14ac:dyDescent="0.25">
      <c r="A5" s="166" t="s">
        <v>24</v>
      </c>
      <c r="B5" s="166"/>
      <c r="C5" s="166"/>
      <c r="D5" s="166"/>
      <c r="E5" s="166"/>
      <c r="F5" s="166"/>
      <c r="G5" s="166"/>
    </row>
    <row r="6" spans="1:7" ht="78.75" x14ac:dyDescent="0.25">
      <c r="A6" s="3" t="s">
        <v>25</v>
      </c>
      <c r="B6" s="23" t="s">
        <v>445</v>
      </c>
      <c r="C6" s="23" t="s">
        <v>446</v>
      </c>
      <c r="D6" s="23" t="s">
        <v>447</v>
      </c>
      <c r="E6" s="23" t="s">
        <v>284</v>
      </c>
      <c r="F6" s="23" t="s">
        <v>448</v>
      </c>
      <c r="G6" s="23" t="s">
        <v>449</v>
      </c>
    </row>
    <row r="7" spans="1:7" ht="47.25" x14ac:dyDescent="0.25">
      <c r="A7" s="3" t="s">
        <v>26</v>
      </c>
      <c r="B7" s="23" t="s">
        <v>450</v>
      </c>
      <c r="C7" s="23" t="s">
        <v>451</v>
      </c>
      <c r="D7" s="23" t="s">
        <v>452</v>
      </c>
      <c r="E7" s="23" t="s">
        <v>284</v>
      </c>
      <c r="F7" s="23" t="s">
        <v>448</v>
      </c>
      <c r="G7" s="23" t="s">
        <v>449</v>
      </c>
    </row>
    <row r="8" spans="1:7" ht="47.25" x14ac:dyDescent="0.25">
      <c r="A8" s="22" t="s">
        <v>27</v>
      </c>
      <c r="B8" s="26" t="s">
        <v>450</v>
      </c>
      <c r="C8" s="23" t="s">
        <v>453</v>
      </c>
      <c r="D8" s="23" t="s">
        <v>452</v>
      </c>
      <c r="E8" s="23" t="s">
        <v>454</v>
      </c>
      <c r="F8" s="23" t="s">
        <v>448</v>
      </c>
      <c r="G8" s="23" t="s">
        <v>449</v>
      </c>
    </row>
    <row r="9" spans="1:7" ht="63" x14ac:dyDescent="0.25">
      <c r="A9" s="22" t="s">
        <v>43</v>
      </c>
      <c r="B9" s="23" t="s">
        <v>455</v>
      </c>
      <c r="C9" s="23" t="s">
        <v>456</v>
      </c>
      <c r="D9" s="23" t="s">
        <v>457</v>
      </c>
      <c r="E9" s="23" t="s">
        <v>284</v>
      </c>
      <c r="F9" s="23" t="s">
        <v>448</v>
      </c>
      <c r="G9" s="23" t="s">
        <v>449</v>
      </c>
    </row>
    <row r="10" spans="1:7" ht="94.5" x14ac:dyDescent="0.25">
      <c r="A10" s="22" t="s">
        <v>46</v>
      </c>
      <c r="B10" s="23" t="s">
        <v>458</v>
      </c>
      <c r="C10" s="23" t="s">
        <v>459</v>
      </c>
      <c r="D10" s="23">
        <v>2013</v>
      </c>
      <c r="E10" s="23" t="s">
        <v>460</v>
      </c>
      <c r="F10" s="35" t="s">
        <v>448</v>
      </c>
      <c r="G10" s="35" t="s">
        <v>449</v>
      </c>
    </row>
    <row r="11" spans="1:7" ht="94.5" x14ac:dyDescent="0.25">
      <c r="A11" s="22" t="s">
        <v>49</v>
      </c>
      <c r="B11" s="23" t="s">
        <v>458</v>
      </c>
      <c r="C11" s="23" t="s">
        <v>461</v>
      </c>
      <c r="D11" s="23">
        <v>2013</v>
      </c>
      <c r="E11" s="23" t="s">
        <v>462</v>
      </c>
      <c r="F11" s="35" t="s">
        <v>448</v>
      </c>
      <c r="G11" s="35" t="s">
        <v>449</v>
      </c>
    </row>
    <row r="12" spans="1:7" ht="15.75" x14ac:dyDescent="0.25">
      <c r="A12" s="22" t="s">
        <v>50</v>
      </c>
      <c r="B12" s="4"/>
      <c r="C12" s="1"/>
      <c r="D12" s="4"/>
      <c r="E12" s="4"/>
      <c r="F12" s="1"/>
      <c r="G12" s="1"/>
    </row>
    <row r="13" spans="1:7" ht="15.75" x14ac:dyDescent="0.25">
      <c r="A13" s="167" t="s">
        <v>28</v>
      </c>
      <c r="B13" s="167"/>
      <c r="C13" s="167"/>
      <c r="D13" s="167"/>
      <c r="E13" s="167"/>
      <c r="F13" s="167"/>
      <c r="G13" s="167"/>
    </row>
    <row r="14" spans="1:7" ht="126" x14ac:dyDescent="0.25">
      <c r="A14" s="27">
        <v>1</v>
      </c>
      <c r="B14" s="23" t="s">
        <v>450</v>
      </c>
      <c r="C14" s="23" t="s">
        <v>463</v>
      </c>
      <c r="D14" s="23" t="s">
        <v>464</v>
      </c>
      <c r="E14" s="23" t="s">
        <v>465</v>
      </c>
      <c r="F14" s="23" t="s">
        <v>466</v>
      </c>
      <c r="G14" s="23" t="s">
        <v>449</v>
      </c>
    </row>
    <row r="15" spans="1:7" ht="47.25" x14ac:dyDescent="0.25">
      <c r="A15" s="27">
        <v>2</v>
      </c>
      <c r="B15" s="23" t="s">
        <v>450</v>
      </c>
      <c r="C15" s="23" t="s">
        <v>467</v>
      </c>
      <c r="D15" s="23" t="s">
        <v>464</v>
      </c>
      <c r="E15" s="23" t="s">
        <v>468</v>
      </c>
      <c r="F15" s="23" t="s">
        <v>469</v>
      </c>
      <c r="G15" s="23" t="s">
        <v>470</v>
      </c>
    </row>
    <row r="16" spans="1:7" ht="126" x14ac:dyDescent="0.25">
      <c r="A16" s="23">
        <v>3</v>
      </c>
      <c r="B16" s="28" t="s">
        <v>450</v>
      </c>
      <c r="C16" s="28" t="s">
        <v>471</v>
      </c>
      <c r="D16" s="28" t="s">
        <v>464</v>
      </c>
      <c r="E16" s="28" t="s">
        <v>284</v>
      </c>
      <c r="F16" s="28" t="s">
        <v>466</v>
      </c>
      <c r="G16" s="28" t="s">
        <v>449</v>
      </c>
    </row>
    <row r="17" spans="1:7" ht="135" x14ac:dyDescent="0.25">
      <c r="A17" s="23">
        <v>4</v>
      </c>
      <c r="B17" s="28" t="s">
        <v>450</v>
      </c>
      <c r="C17" s="28" t="s">
        <v>472</v>
      </c>
      <c r="D17" s="28" t="s">
        <v>473</v>
      </c>
      <c r="E17" s="28" t="s">
        <v>284</v>
      </c>
      <c r="F17" s="29" t="s">
        <v>474</v>
      </c>
      <c r="G17" s="28" t="s">
        <v>449</v>
      </c>
    </row>
    <row r="18" spans="1:7" ht="173.25" x14ac:dyDescent="0.25">
      <c r="A18" s="23">
        <v>5</v>
      </c>
      <c r="B18" s="28" t="s">
        <v>475</v>
      </c>
      <c r="C18" s="28" t="s">
        <v>476</v>
      </c>
      <c r="D18" s="28" t="s">
        <v>477</v>
      </c>
      <c r="E18" s="28" t="s">
        <v>284</v>
      </c>
      <c r="F18" s="28" t="s">
        <v>478</v>
      </c>
      <c r="G18" s="28" t="s">
        <v>449</v>
      </c>
    </row>
    <row r="19" spans="1:7" ht="94.5" x14ac:dyDescent="0.25">
      <c r="A19" s="23">
        <v>6</v>
      </c>
      <c r="B19" s="28" t="s">
        <v>450</v>
      </c>
      <c r="C19" s="28" t="s">
        <v>479</v>
      </c>
      <c r="D19" s="28" t="s">
        <v>480</v>
      </c>
      <c r="E19" s="28" t="s">
        <v>284</v>
      </c>
      <c r="F19" s="28" t="s">
        <v>448</v>
      </c>
      <c r="G19" s="28" t="s">
        <v>449</v>
      </c>
    </row>
    <row r="20" spans="1:7" ht="94.5" x14ac:dyDescent="0.25">
      <c r="A20" s="23">
        <v>7</v>
      </c>
      <c r="B20" s="28" t="s">
        <v>450</v>
      </c>
      <c r="C20" s="28" t="s">
        <v>481</v>
      </c>
      <c r="D20" s="28" t="s">
        <v>482</v>
      </c>
      <c r="E20" s="28" t="s">
        <v>454</v>
      </c>
      <c r="F20" s="28" t="s">
        <v>483</v>
      </c>
      <c r="G20" s="28" t="s">
        <v>449</v>
      </c>
    </row>
    <row r="21" spans="1:7" ht="126" x14ac:dyDescent="0.25">
      <c r="A21" s="23">
        <v>8</v>
      </c>
      <c r="B21" s="28" t="s">
        <v>484</v>
      </c>
      <c r="C21" s="28" t="s">
        <v>485</v>
      </c>
      <c r="D21" s="28" t="s">
        <v>486</v>
      </c>
      <c r="E21" s="28" t="s">
        <v>454</v>
      </c>
      <c r="F21" s="28" t="s">
        <v>466</v>
      </c>
      <c r="G21" s="28" t="s">
        <v>449</v>
      </c>
    </row>
    <row r="22" spans="1:7" ht="94.5" x14ac:dyDescent="0.25">
      <c r="A22" s="23">
        <v>9</v>
      </c>
      <c r="B22" s="28" t="s">
        <v>487</v>
      </c>
      <c r="C22" s="28" t="s">
        <v>488</v>
      </c>
      <c r="D22" s="28" t="s">
        <v>489</v>
      </c>
      <c r="E22" s="28" t="s">
        <v>490</v>
      </c>
      <c r="F22" s="28" t="s">
        <v>491</v>
      </c>
      <c r="G22" s="28" t="s">
        <v>449</v>
      </c>
    </row>
    <row r="23" spans="1:7" ht="252" x14ac:dyDescent="0.25">
      <c r="A23" s="23">
        <v>10</v>
      </c>
      <c r="B23" s="28" t="s">
        <v>492</v>
      </c>
      <c r="C23" s="28" t="s">
        <v>493</v>
      </c>
      <c r="D23" s="28" t="s">
        <v>494</v>
      </c>
      <c r="E23" s="28" t="s">
        <v>284</v>
      </c>
      <c r="F23" s="28" t="s">
        <v>495</v>
      </c>
      <c r="G23" s="28" t="s">
        <v>449</v>
      </c>
    </row>
    <row r="24" spans="1:7" ht="63" x14ac:dyDescent="0.25">
      <c r="A24" s="23">
        <v>11</v>
      </c>
      <c r="B24" s="28" t="s">
        <v>492</v>
      </c>
      <c r="C24" s="28" t="s">
        <v>496</v>
      </c>
      <c r="D24" s="28" t="s">
        <v>497</v>
      </c>
      <c r="E24" s="28" t="s">
        <v>284</v>
      </c>
      <c r="F24" s="28" t="s">
        <v>448</v>
      </c>
      <c r="G24" s="28" t="s">
        <v>449</v>
      </c>
    </row>
    <row r="25" spans="1:7" ht="78.75" x14ac:dyDescent="0.25">
      <c r="A25" s="23">
        <v>12</v>
      </c>
      <c r="B25" s="28" t="s">
        <v>492</v>
      </c>
      <c r="C25" s="28" t="s">
        <v>498</v>
      </c>
      <c r="D25" s="28" t="s">
        <v>499</v>
      </c>
      <c r="E25" s="28" t="s">
        <v>284</v>
      </c>
      <c r="F25" s="28" t="s">
        <v>500</v>
      </c>
      <c r="G25" s="28" t="s">
        <v>449</v>
      </c>
    </row>
    <row r="26" spans="1:7" ht="63" x14ac:dyDescent="0.25">
      <c r="A26" s="23">
        <v>14</v>
      </c>
      <c r="B26" s="28" t="s">
        <v>492</v>
      </c>
      <c r="C26" s="28" t="s">
        <v>501</v>
      </c>
      <c r="D26" s="28" t="s">
        <v>473</v>
      </c>
      <c r="E26" s="28" t="s">
        <v>468</v>
      </c>
      <c r="F26" s="28" t="s">
        <v>483</v>
      </c>
      <c r="G26" s="28" t="s">
        <v>449</v>
      </c>
    </row>
    <row r="27" spans="1:7" ht="63" x14ac:dyDescent="0.25">
      <c r="A27" s="23">
        <v>15</v>
      </c>
      <c r="B27" s="28" t="s">
        <v>492</v>
      </c>
      <c r="C27" s="28" t="s">
        <v>502</v>
      </c>
      <c r="D27" s="28" t="s">
        <v>473</v>
      </c>
      <c r="E27" s="28" t="s">
        <v>284</v>
      </c>
      <c r="F27" s="28" t="s">
        <v>483</v>
      </c>
      <c r="G27" s="28" t="s">
        <v>449</v>
      </c>
    </row>
    <row r="28" spans="1:7" ht="63" x14ac:dyDescent="0.25">
      <c r="A28" s="23">
        <v>16</v>
      </c>
      <c r="B28" s="28" t="s">
        <v>492</v>
      </c>
      <c r="C28" s="28" t="s">
        <v>503</v>
      </c>
      <c r="D28" s="28" t="s">
        <v>504</v>
      </c>
      <c r="E28" s="28" t="s">
        <v>284</v>
      </c>
      <c r="F28" s="28" t="s">
        <v>483</v>
      </c>
      <c r="G28" s="28" t="s">
        <v>449</v>
      </c>
    </row>
    <row r="29" spans="1:7" ht="110.25" x14ac:dyDescent="0.25">
      <c r="A29" s="23">
        <v>17</v>
      </c>
      <c r="B29" s="28" t="s">
        <v>455</v>
      </c>
      <c r="C29" s="28" t="s">
        <v>505</v>
      </c>
      <c r="D29" s="28" t="s">
        <v>506</v>
      </c>
      <c r="E29" s="28" t="s">
        <v>284</v>
      </c>
      <c r="F29" s="28" t="s">
        <v>483</v>
      </c>
      <c r="G29" s="28" t="s">
        <v>449</v>
      </c>
    </row>
    <row r="30" spans="1:7" ht="63" x14ac:dyDescent="0.25">
      <c r="A30" s="23">
        <v>18</v>
      </c>
      <c r="B30" s="28" t="s">
        <v>455</v>
      </c>
      <c r="C30" s="28" t="s">
        <v>507</v>
      </c>
      <c r="D30" s="28" t="s">
        <v>464</v>
      </c>
      <c r="E30" s="28" t="s">
        <v>284</v>
      </c>
      <c r="F30" s="28" t="s">
        <v>483</v>
      </c>
      <c r="G30" s="28" t="s">
        <v>449</v>
      </c>
    </row>
    <row r="31" spans="1:7" ht="189" x14ac:dyDescent="0.25">
      <c r="A31" s="23">
        <v>19</v>
      </c>
      <c r="B31" s="28" t="s">
        <v>508</v>
      </c>
      <c r="C31" s="28" t="s">
        <v>509</v>
      </c>
      <c r="D31" s="28" t="s">
        <v>510</v>
      </c>
      <c r="E31" s="28" t="s">
        <v>511</v>
      </c>
      <c r="F31" s="28" t="s">
        <v>512</v>
      </c>
      <c r="G31" s="28" t="s">
        <v>449</v>
      </c>
    </row>
    <row r="32" spans="1:7" ht="94.5" x14ac:dyDescent="0.25">
      <c r="A32" s="23">
        <v>20</v>
      </c>
      <c r="B32" s="28" t="s">
        <v>513</v>
      </c>
      <c r="C32" s="28" t="s">
        <v>514</v>
      </c>
      <c r="D32" s="28" t="s">
        <v>473</v>
      </c>
      <c r="E32" s="28" t="s">
        <v>284</v>
      </c>
      <c r="F32" s="28" t="s">
        <v>483</v>
      </c>
      <c r="G32" s="28" t="s">
        <v>449</v>
      </c>
    </row>
    <row r="33" spans="1:9" ht="94.5" x14ac:dyDescent="0.25">
      <c r="A33" s="23">
        <v>21</v>
      </c>
      <c r="B33" s="28" t="s">
        <v>513</v>
      </c>
      <c r="C33" s="28" t="s">
        <v>515</v>
      </c>
      <c r="D33" s="28" t="s">
        <v>473</v>
      </c>
      <c r="E33" s="28" t="s">
        <v>284</v>
      </c>
      <c r="F33" s="28" t="s">
        <v>483</v>
      </c>
      <c r="G33" s="28" t="s">
        <v>449</v>
      </c>
    </row>
    <row r="35" spans="1:9" ht="15.75" x14ac:dyDescent="0.25">
      <c r="B35" s="24" t="s">
        <v>441</v>
      </c>
      <c r="C35" s="24"/>
      <c r="D35" s="25"/>
      <c r="E35" s="25"/>
      <c r="F35" s="25"/>
      <c r="G35" s="25"/>
      <c r="H35" s="25"/>
      <c r="I35" s="25"/>
    </row>
    <row r="36" spans="1:9" ht="15.75" x14ac:dyDescent="0.25">
      <c r="B36" s="24" t="s">
        <v>442</v>
      </c>
      <c r="C36" s="24"/>
      <c r="D36" s="25"/>
      <c r="E36" s="25"/>
      <c r="F36" s="25"/>
      <c r="G36" s="25"/>
      <c r="H36" s="25"/>
      <c r="I36" s="25"/>
    </row>
    <row r="37" spans="1:9" ht="15.75" x14ac:dyDescent="0.25">
      <c r="B37" s="24" t="s">
        <v>443</v>
      </c>
      <c r="C37" s="24"/>
      <c r="D37" s="25"/>
      <c r="E37" s="25"/>
      <c r="F37" s="25"/>
      <c r="G37" s="25"/>
      <c r="H37" s="25" t="s">
        <v>444</v>
      </c>
      <c r="I37" s="25"/>
    </row>
    <row r="40" spans="1:9" ht="15.75" x14ac:dyDescent="0.25">
      <c r="B40" s="38" t="s">
        <v>535</v>
      </c>
    </row>
    <row r="41" spans="1:9" ht="15.75" x14ac:dyDescent="0.25">
      <c r="B41" s="37" t="s">
        <v>536</v>
      </c>
    </row>
  </sheetData>
  <mergeCells count="3">
    <mergeCell ref="A5:G5"/>
    <mergeCell ref="A13:G13"/>
    <mergeCell ref="A2:G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44"/>
  <sheetViews>
    <sheetView tabSelected="1" topLeftCell="A109" workbookViewId="0">
      <selection activeCell="G111" sqref="G111"/>
    </sheetView>
  </sheetViews>
  <sheetFormatPr defaultRowHeight="15.75" x14ac:dyDescent="0.25"/>
  <cols>
    <col min="1" max="1" width="5.5703125" style="38" customWidth="1"/>
    <col min="2" max="2" width="25.28515625" style="38" customWidth="1"/>
    <col min="3" max="3" width="15" style="38" customWidth="1"/>
    <col min="4" max="4" width="9.5703125" style="39" customWidth="1"/>
    <col min="5" max="6" width="9.140625" style="39"/>
    <col min="7" max="7" width="14.42578125" style="39" customWidth="1"/>
    <col min="8" max="8" width="12.140625" style="39" customWidth="1"/>
  </cols>
  <sheetData>
    <row r="2" spans="1:8" ht="33.75" customHeight="1" x14ac:dyDescent="0.25">
      <c r="A2" s="170" t="s">
        <v>36</v>
      </c>
      <c r="B2" s="170"/>
      <c r="C2" s="170"/>
      <c r="D2" s="170"/>
      <c r="E2" s="170"/>
      <c r="F2" s="170"/>
      <c r="G2" s="170"/>
      <c r="H2" s="170"/>
    </row>
    <row r="4" spans="1:8" ht="34.5" customHeight="1" x14ac:dyDescent="0.25">
      <c r="A4" s="169" t="s">
        <v>0</v>
      </c>
      <c r="B4" s="169" t="s">
        <v>30</v>
      </c>
      <c r="C4" s="169" t="s">
        <v>31</v>
      </c>
      <c r="D4" s="169" t="s">
        <v>32</v>
      </c>
      <c r="E4" s="169" t="s">
        <v>33</v>
      </c>
      <c r="F4" s="169"/>
      <c r="G4" s="169" t="s">
        <v>34</v>
      </c>
      <c r="H4" s="169" t="s">
        <v>420</v>
      </c>
    </row>
    <row r="5" spans="1:8" x14ac:dyDescent="0.25">
      <c r="A5" s="169"/>
      <c r="B5" s="169"/>
      <c r="C5" s="169"/>
      <c r="D5" s="169"/>
      <c r="E5" s="35" t="s">
        <v>8</v>
      </c>
      <c r="F5" s="35" t="s">
        <v>9</v>
      </c>
      <c r="G5" s="169"/>
      <c r="H5" s="169"/>
    </row>
    <row r="6" spans="1:8" x14ac:dyDescent="0.25">
      <c r="A6" s="30">
        <v>1</v>
      </c>
      <c r="B6" s="30">
        <v>2</v>
      </c>
      <c r="C6" s="30">
        <v>3</v>
      </c>
      <c r="D6" s="30">
        <v>4</v>
      </c>
      <c r="E6" s="30">
        <v>5</v>
      </c>
      <c r="F6" s="30">
        <v>6</v>
      </c>
      <c r="G6" s="30">
        <v>7</v>
      </c>
      <c r="H6" s="30">
        <v>8</v>
      </c>
    </row>
    <row r="7" spans="1:8" x14ac:dyDescent="0.25">
      <c r="A7" s="172" t="s">
        <v>35</v>
      </c>
      <c r="B7" s="172"/>
      <c r="C7" s="172"/>
      <c r="D7" s="172"/>
      <c r="E7" s="172"/>
      <c r="F7" s="172"/>
      <c r="G7" s="172"/>
      <c r="H7" s="172"/>
    </row>
    <row r="8" spans="1:8" ht="63.75" customHeight="1" x14ac:dyDescent="0.25">
      <c r="A8" s="30" t="s">
        <v>25</v>
      </c>
      <c r="B8" s="32" t="s">
        <v>37</v>
      </c>
      <c r="C8" s="32" t="s">
        <v>38</v>
      </c>
      <c r="D8" s="30">
        <v>156.9</v>
      </c>
      <c r="E8" s="30">
        <v>162.1</v>
      </c>
      <c r="F8" s="30">
        <v>163.5</v>
      </c>
      <c r="G8" s="30">
        <v>100.9</v>
      </c>
      <c r="H8" s="30">
        <v>104.2</v>
      </c>
    </row>
    <row r="9" spans="1:8" ht="80.25" customHeight="1" x14ac:dyDescent="0.25">
      <c r="A9" s="30" t="s">
        <v>26</v>
      </c>
      <c r="B9" s="5" t="s">
        <v>39</v>
      </c>
      <c r="C9" s="5" t="s">
        <v>40</v>
      </c>
      <c r="D9" s="30">
        <v>14.8</v>
      </c>
      <c r="E9" s="30">
        <v>13.9</v>
      </c>
      <c r="F9" s="30">
        <v>14.7</v>
      </c>
      <c r="G9" s="30">
        <v>105.8</v>
      </c>
      <c r="H9" s="30">
        <v>99.3</v>
      </c>
    </row>
    <row r="10" spans="1:8" ht="63" customHeight="1" x14ac:dyDescent="0.25">
      <c r="A10" s="30" t="s">
        <v>27</v>
      </c>
      <c r="B10" s="5" t="s">
        <v>41</v>
      </c>
      <c r="C10" s="5" t="s">
        <v>42</v>
      </c>
      <c r="D10" s="30">
        <v>10.8</v>
      </c>
      <c r="E10" s="30">
        <v>10.5</v>
      </c>
      <c r="F10" s="30">
        <v>11.4</v>
      </c>
      <c r="G10" s="30">
        <v>108.6</v>
      </c>
      <c r="H10" s="30">
        <v>105.6</v>
      </c>
    </row>
    <row r="11" spans="1:8" ht="47.25" customHeight="1" x14ac:dyDescent="0.25">
      <c r="A11" s="30" t="s">
        <v>43</v>
      </c>
      <c r="B11" s="32" t="s">
        <v>44</v>
      </c>
      <c r="C11" s="32" t="s">
        <v>45</v>
      </c>
      <c r="D11" s="9">
        <v>76.8</v>
      </c>
      <c r="E11" s="9">
        <v>77.7</v>
      </c>
      <c r="F11" s="9">
        <v>77.099999999999994</v>
      </c>
      <c r="G11" s="30">
        <v>99.2</v>
      </c>
      <c r="H11" s="30">
        <v>100.4</v>
      </c>
    </row>
    <row r="12" spans="1:8" ht="47.25" customHeight="1" x14ac:dyDescent="0.25">
      <c r="A12" s="30" t="s">
        <v>46</v>
      </c>
      <c r="B12" s="32" t="s">
        <v>47</v>
      </c>
      <c r="C12" s="32" t="s">
        <v>48</v>
      </c>
      <c r="D12" s="9">
        <v>21163.1</v>
      </c>
      <c r="E12" s="9">
        <v>22692.3</v>
      </c>
      <c r="F12" s="9">
        <v>22694.6</v>
      </c>
      <c r="G12" s="30">
        <v>100</v>
      </c>
      <c r="H12" s="30">
        <v>107.2</v>
      </c>
    </row>
    <row r="13" spans="1:8" ht="63" x14ac:dyDescent="0.25">
      <c r="A13" s="30" t="s">
        <v>49</v>
      </c>
      <c r="B13" s="32" t="s">
        <v>428</v>
      </c>
      <c r="C13" s="32" t="s">
        <v>59</v>
      </c>
      <c r="D13" s="9">
        <v>108.7</v>
      </c>
      <c r="E13" s="9">
        <v>103.8</v>
      </c>
      <c r="F13" s="9">
        <v>106.4</v>
      </c>
      <c r="G13" s="30">
        <v>102.5</v>
      </c>
      <c r="H13" s="30">
        <v>97.9</v>
      </c>
    </row>
    <row r="14" spans="1:8" ht="47.25" x14ac:dyDescent="0.25">
      <c r="A14" s="144" t="s">
        <v>50</v>
      </c>
      <c r="B14" s="32" t="s">
        <v>62</v>
      </c>
      <c r="C14" s="32"/>
      <c r="D14" s="9"/>
      <c r="E14" s="9"/>
      <c r="F14" s="9"/>
      <c r="G14" s="30"/>
      <c r="H14" s="30"/>
    </row>
    <row r="15" spans="1:8" x14ac:dyDescent="0.25">
      <c r="A15" s="145"/>
      <c r="B15" s="32" t="s">
        <v>51</v>
      </c>
      <c r="C15" s="32" t="s">
        <v>48</v>
      </c>
      <c r="D15" s="9">
        <v>20871</v>
      </c>
      <c r="E15" s="9">
        <v>21198</v>
      </c>
      <c r="F15" s="9">
        <v>26665</v>
      </c>
      <c r="G15" s="30">
        <v>125.8</v>
      </c>
      <c r="H15" s="30">
        <v>127.8</v>
      </c>
    </row>
    <row r="16" spans="1:8" ht="31.5" x14ac:dyDescent="0.25">
      <c r="A16" s="145"/>
      <c r="B16" s="32" t="s">
        <v>52</v>
      </c>
      <c r="C16" s="32" t="s">
        <v>48</v>
      </c>
      <c r="D16" s="9">
        <v>15031</v>
      </c>
      <c r="E16" s="9">
        <v>15632</v>
      </c>
      <c r="F16" s="9">
        <v>18820</v>
      </c>
      <c r="G16" s="30">
        <v>120.4</v>
      </c>
      <c r="H16" s="30">
        <v>125.2</v>
      </c>
    </row>
    <row r="17" spans="1:8" ht="31.5" x14ac:dyDescent="0.25">
      <c r="A17" s="145"/>
      <c r="B17" s="32" t="s">
        <v>53</v>
      </c>
      <c r="C17" s="32" t="s">
        <v>48</v>
      </c>
      <c r="D17" s="9">
        <v>10195</v>
      </c>
      <c r="E17" s="9">
        <v>10552</v>
      </c>
      <c r="F17" s="9">
        <v>11679</v>
      </c>
      <c r="G17" s="30">
        <v>110.7</v>
      </c>
      <c r="H17" s="30">
        <v>114.6</v>
      </c>
    </row>
    <row r="18" spans="1:8" ht="63" x14ac:dyDescent="0.25">
      <c r="A18" s="145"/>
      <c r="B18" s="32" t="s">
        <v>54</v>
      </c>
      <c r="C18" s="32" t="s">
        <v>48</v>
      </c>
      <c r="D18" s="9">
        <v>16244</v>
      </c>
      <c r="E18" s="14">
        <v>23644</v>
      </c>
      <c r="F18" s="14">
        <v>20666</v>
      </c>
      <c r="G18" s="30">
        <v>87.4</v>
      </c>
      <c r="H18" s="30">
        <v>127.2</v>
      </c>
    </row>
    <row r="19" spans="1:8" ht="47.25" x14ac:dyDescent="0.25">
      <c r="A19" s="145"/>
      <c r="B19" s="32" t="s">
        <v>55</v>
      </c>
      <c r="C19" s="32" t="s">
        <v>48</v>
      </c>
      <c r="D19" s="9">
        <v>19820</v>
      </c>
      <c r="E19" s="14">
        <v>25648</v>
      </c>
      <c r="F19" s="14">
        <v>24712</v>
      </c>
      <c r="G19" s="30">
        <v>96.4</v>
      </c>
      <c r="H19" s="30">
        <v>124.7</v>
      </c>
    </row>
    <row r="20" spans="1:8" x14ac:dyDescent="0.25">
      <c r="A20" s="146"/>
      <c r="B20" s="32" t="s">
        <v>56</v>
      </c>
      <c r="C20" s="32" t="s">
        <v>48</v>
      </c>
      <c r="D20" s="30">
        <v>11569.9</v>
      </c>
      <c r="E20" s="30">
        <v>13466.2</v>
      </c>
      <c r="F20" s="30">
        <v>13922.8</v>
      </c>
      <c r="G20" s="30">
        <v>103.4</v>
      </c>
      <c r="H20" s="30">
        <v>120.3</v>
      </c>
    </row>
    <row r="21" spans="1:8" ht="94.5" x14ac:dyDescent="0.25">
      <c r="A21" s="30" t="s">
        <v>57</v>
      </c>
      <c r="B21" s="32" t="s">
        <v>58</v>
      </c>
      <c r="C21" s="32" t="s">
        <v>59</v>
      </c>
      <c r="D21" s="9">
        <v>79</v>
      </c>
      <c r="E21" s="30">
        <v>79.400000000000006</v>
      </c>
      <c r="F21" s="30">
        <v>82.1</v>
      </c>
      <c r="G21" s="30">
        <v>102.7</v>
      </c>
      <c r="H21" s="30">
        <v>103.1</v>
      </c>
    </row>
    <row r="22" spans="1:8" ht="110.25" customHeight="1" x14ac:dyDescent="0.25">
      <c r="A22" s="33" t="s">
        <v>60</v>
      </c>
      <c r="B22" s="6" t="s">
        <v>61</v>
      </c>
      <c r="C22" s="6" t="s">
        <v>59</v>
      </c>
      <c r="D22" s="33">
        <v>0.7</v>
      </c>
      <c r="E22" s="33">
        <v>0.7</v>
      </c>
      <c r="F22" s="33">
        <v>0.6</v>
      </c>
      <c r="G22" s="33">
        <v>85.7</v>
      </c>
      <c r="H22" s="33">
        <v>85.7</v>
      </c>
    </row>
    <row r="23" spans="1:8" x14ac:dyDescent="0.25">
      <c r="A23" s="171" t="s">
        <v>63</v>
      </c>
      <c r="B23" s="171"/>
      <c r="C23" s="171"/>
      <c r="D23" s="171"/>
      <c r="E23" s="171"/>
      <c r="F23" s="171"/>
      <c r="G23" s="171"/>
      <c r="H23" s="171"/>
    </row>
    <row r="24" spans="1:8" x14ac:dyDescent="0.25">
      <c r="A24" s="171" t="s">
        <v>64</v>
      </c>
      <c r="B24" s="171"/>
      <c r="C24" s="171"/>
      <c r="D24" s="171"/>
      <c r="E24" s="171"/>
      <c r="F24" s="171"/>
      <c r="G24" s="171"/>
      <c r="H24" s="171"/>
    </row>
    <row r="25" spans="1:8" ht="47.25" x14ac:dyDescent="0.25">
      <c r="A25" s="30" t="s">
        <v>65</v>
      </c>
      <c r="B25" s="32" t="s">
        <v>66</v>
      </c>
      <c r="C25" s="13" t="s">
        <v>59</v>
      </c>
      <c r="D25" s="9">
        <v>63</v>
      </c>
      <c r="E25" s="9">
        <v>63</v>
      </c>
      <c r="F25" s="9">
        <v>73</v>
      </c>
      <c r="G25" s="9">
        <f>F25/E25*100</f>
        <v>115.87301587301589</v>
      </c>
      <c r="H25" s="9">
        <f>F25/D25*100</f>
        <v>115.87301587301589</v>
      </c>
    </row>
    <row r="26" spans="1:8" ht="63" x14ac:dyDescent="0.25">
      <c r="A26" s="30" t="s">
        <v>67</v>
      </c>
      <c r="B26" s="32" t="s">
        <v>68</v>
      </c>
      <c r="C26" s="13" t="s">
        <v>69</v>
      </c>
      <c r="D26" s="17">
        <v>65</v>
      </c>
      <c r="E26" s="17">
        <v>67</v>
      </c>
      <c r="F26" s="17">
        <v>130</v>
      </c>
      <c r="G26" s="9">
        <f t="shared" ref="G26:G27" si="0">F26/E26*100</f>
        <v>194.02985074626866</v>
      </c>
      <c r="H26" s="9">
        <v>183.1</v>
      </c>
    </row>
    <row r="27" spans="1:8" ht="64.5" customHeight="1" x14ac:dyDescent="0.25">
      <c r="A27" s="30" t="s">
        <v>70</v>
      </c>
      <c r="B27" s="32" t="s">
        <v>71</v>
      </c>
      <c r="C27" s="13" t="s">
        <v>72</v>
      </c>
      <c r="D27" s="17">
        <v>7940</v>
      </c>
      <c r="E27" s="17">
        <v>6640</v>
      </c>
      <c r="F27" s="17">
        <v>7026</v>
      </c>
      <c r="G27" s="9">
        <f t="shared" si="0"/>
        <v>105.81325301204821</v>
      </c>
      <c r="H27" s="9">
        <v>183.1</v>
      </c>
    </row>
    <row r="28" spans="1:8" ht="31.5" customHeight="1" x14ac:dyDescent="0.25">
      <c r="A28" s="30" t="s">
        <v>73</v>
      </c>
      <c r="B28" s="32" t="s">
        <v>74</v>
      </c>
      <c r="C28" s="13" t="s">
        <v>75</v>
      </c>
      <c r="D28" s="12" t="s">
        <v>429</v>
      </c>
      <c r="E28" s="17" t="s">
        <v>421</v>
      </c>
      <c r="F28" s="17" t="s">
        <v>422</v>
      </c>
      <c r="G28" s="9" t="s">
        <v>426</v>
      </c>
      <c r="H28" s="9" t="s">
        <v>534</v>
      </c>
    </row>
    <row r="29" spans="1:8" ht="31.5" customHeight="1" x14ac:dyDescent="0.25">
      <c r="A29" s="30" t="s">
        <v>76</v>
      </c>
      <c r="B29" s="32" t="s">
        <v>77</v>
      </c>
      <c r="C29" s="13" t="s">
        <v>75</v>
      </c>
      <c r="D29" s="17" t="s">
        <v>423</v>
      </c>
      <c r="E29" s="17" t="s">
        <v>430</v>
      </c>
      <c r="F29" s="17" t="s">
        <v>424</v>
      </c>
      <c r="G29" s="9" t="s">
        <v>431</v>
      </c>
      <c r="H29" s="9" t="s">
        <v>427</v>
      </c>
    </row>
    <row r="30" spans="1:8" ht="47.25" x14ac:dyDescent="0.25">
      <c r="A30" s="30" t="s">
        <v>78</v>
      </c>
      <c r="B30" s="32" t="s">
        <v>79</v>
      </c>
      <c r="C30" s="13" t="s">
        <v>75</v>
      </c>
      <c r="D30" s="12" t="s">
        <v>432</v>
      </c>
      <c r="E30" s="17" t="s">
        <v>433</v>
      </c>
      <c r="F30" s="17" t="s">
        <v>425</v>
      </c>
      <c r="G30" s="9" t="s">
        <v>434</v>
      </c>
      <c r="H30" s="9" t="s">
        <v>534</v>
      </c>
    </row>
    <row r="31" spans="1:8" ht="47.25" x14ac:dyDescent="0.25">
      <c r="A31" s="30" t="s">
        <v>80</v>
      </c>
      <c r="B31" s="32" t="s">
        <v>81</v>
      </c>
      <c r="C31" s="13" t="s">
        <v>75</v>
      </c>
      <c r="D31" s="17" t="s">
        <v>398</v>
      </c>
      <c r="E31" s="17" t="s">
        <v>398</v>
      </c>
      <c r="F31" s="17" t="s">
        <v>398</v>
      </c>
      <c r="G31" s="9" t="s">
        <v>398</v>
      </c>
      <c r="H31" s="9" t="s">
        <v>398</v>
      </c>
    </row>
    <row r="32" spans="1:8" ht="47.25" x14ac:dyDescent="0.25">
      <c r="A32" s="30" t="s">
        <v>82</v>
      </c>
      <c r="B32" s="32" t="s">
        <v>83</v>
      </c>
      <c r="C32" s="13" t="s">
        <v>75</v>
      </c>
      <c r="D32" s="17">
        <v>0</v>
      </c>
      <c r="E32" s="17">
        <v>1</v>
      </c>
      <c r="F32" s="17">
        <v>0</v>
      </c>
      <c r="G32" s="18">
        <v>0</v>
      </c>
      <c r="H32" s="17" t="s">
        <v>398</v>
      </c>
    </row>
    <row r="33" spans="1:8" ht="47.25" x14ac:dyDescent="0.25">
      <c r="A33" s="30" t="s">
        <v>84</v>
      </c>
      <c r="B33" s="32" t="s">
        <v>85</v>
      </c>
      <c r="C33" s="13" t="s">
        <v>59</v>
      </c>
      <c r="D33" s="9">
        <v>70.599999999999994</v>
      </c>
      <c r="E33" s="9">
        <v>71</v>
      </c>
      <c r="F33" s="9">
        <v>72.599999999999994</v>
      </c>
      <c r="G33" s="9">
        <f>F33/E33*100</f>
        <v>102.25352112676056</v>
      </c>
      <c r="H33" s="9">
        <f>F33/D33*100</f>
        <v>102.8328611898017</v>
      </c>
    </row>
    <row r="34" spans="1:8" ht="47.25" x14ac:dyDescent="0.25">
      <c r="A34" s="33" t="s">
        <v>86</v>
      </c>
      <c r="B34" s="6" t="s">
        <v>87</v>
      </c>
      <c r="C34" s="15" t="s">
        <v>88</v>
      </c>
      <c r="D34" s="16">
        <v>18</v>
      </c>
      <c r="E34" s="16">
        <v>19</v>
      </c>
      <c r="F34" s="16">
        <v>19.5</v>
      </c>
      <c r="G34" s="9">
        <f>F34/E34*100</f>
        <v>102.63157894736842</v>
      </c>
      <c r="H34" s="9">
        <f>F34/D34*100</f>
        <v>108.33333333333333</v>
      </c>
    </row>
    <row r="35" spans="1:8" x14ac:dyDescent="0.25">
      <c r="A35" s="171" t="s">
        <v>89</v>
      </c>
      <c r="B35" s="171"/>
      <c r="C35" s="171"/>
      <c r="D35" s="171"/>
      <c r="E35" s="171"/>
      <c r="F35" s="171"/>
      <c r="G35" s="171"/>
      <c r="H35" s="171"/>
    </row>
    <row r="36" spans="1:8" x14ac:dyDescent="0.25">
      <c r="A36" s="144" t="s">
        <v>90</v>
      </c>
      <c r="B36" s="32" t="s">
        <v>91</v>
      </c>
      <c r="C36" s="32"/>
      <c r="D36" s="30"/>
      <c r="E36" s="30"/>
      <c r="F36" s="30"/>
      <c r="G36" s="30"/>
      <c r="H36" s="30"/>
    </row>
    <row r="37" spans="1:8" ht="47.25" x14ac:dyDescent="0.25">
      <c r="A37" s="145"/>
      <c r="B37" s="32" t="s">
        <v>92</v>
      </c>
      <c r="C37" s="32" t="s">
        <v>93</v>
      </c>
      <c r="D37" s="30" t="s">
        <v>398</v>
      </c>
      <c r="E37" s="30" t="s">
        <v>398</v>
      </c>
      <c r="F37" s="30" t="s">
        <v>398</v>
      </c>
      <c r="G37" s="30" t="s">
        <v>398</v>
      </c>
      <c r="H37" s="30" t="s">
        <v>398</v>
      </c>
    </row>
    <row r="38" spans="1:8" x14ac:dyDescent="0.25">
      <c r="A38" s="146"/>
      <c r="B38" s="32" t="s">
        <v>94</v>
      </c>
      <c r="C38" s="32" t="s">
        <v>93</v>
      </c>
      <c r="D38" s="30" t="s">
        <v>398</v>
      </c>
      <c r="E38" s="30" t="s">
        <v>398</v>
      </c>
      <c r="F38" s="30" t="s">
        <v>398</v>
      </c>
      <c r="G38" s="30" t="s">
        <v>398</v>
      </c>
      <c r="H38" s="30" t="s">
        <v>398</v>
      </c>
    </row>
    <row r="39" spans="1:8" ht="47.25" x14ac:dyDescent="0.25">
      <c r="A39" s="30" t="s">
        <v>95</v>
      </c>
      <c r="B39" s="32" t="s">
        <v>96</v>
      </c>
      <c r="C39" s="32" t="s">
        <v>93</v>
      </c>
      <c r="D39" s="30" t="s">
        <v>398</v>
      </c>
      <c r="E39" s="30" t="s">
        <v>398</v>
      </c>
      <c r="F39" s="30" t="s">
        <v>398</v>
      </c>
      <c r="G39" s="30" t="s">
        <v>398</v>
      </c>
      <c r="H39" s="30" t="s">
        <v>398</v>
      </c>
    </row>
    <row r="40" spans="1:8" ht="31.5" x14ac:dyDescent="0.25">
      <c r="A40" s="144" t="s">
        <v>97</v>
      </c>
      <c r="B40" s="32" t="s">
        <v>98</v>
      </c>
      <c r="C40" s="32"/>
      <c r="D40" s="30"/>
      <c r="E40" s="35"/>
      <c r="F40" s="30"/>
      <c r="G40" s="30"/>
      <c r="H40" s="30"/>
    </row>
    <row r="41" spans="1:8" ht="31.5" customHeight="1" x14ac:dyDescent="0.25">
      <c r="A41" s="145"/>
      <c r="B41" s="32" t="s">
        <v>269</v>
      </c>
      <c r="C41" s="32" t="s">
        <v>99</v>
      </c>
      <c r="D41" s="9">
        <v>66</v>
      </c>
      <c r="E41" s="9">
        <v>64.2</v>
      </c>
      <c r="F41" s="9">
        <v>61.9</v>
      </c>
      <c r="G41" s="9">
        <f>F41/E41*100</f>
        <v>96.417445482866043</v>
      </c>
      <c r="H41" s="9">
        <f>F41/D41*100</f>
        <v>93.787878787878782</v>
      </c>
    </row>
    <row r="42" spans="1:8" ht="47.25" customHeight="1" x14ac:dyDescent="0.25">
      <c r="A42" s="145"/>
      <c r="B42" s="32" t="s">
        <v>270</v>
      </c>
      <c r="C42" s="32" t="s">
        <v>100</v>
      </c>
      <c r="D42" s="9">
        <v>188.8</v>
      </c>
      <c r="E42" s="9">
        <v>184.7</v>
      </c>
      <c r="F42" s="9">
        <v>183.8</v>
      </c>
      <c r="G42" s="9">
        <f t="shared" ref="G42:G45" si="1">F42/E42*100</f>
        <v>99.512723335138077</v>
      </c>
      <c r="H42" s="9">
        <f t="shared" ref="H42:H45" si="2">F42/D42*100</f>
        <v>97.351694915254242</v>
      </c>
    </row>
    <row r="43" spans="1:8" ht="31.5" customHeight="1" x14ac:dyDescent="0.25">
      <c r="A43" s="145"/>
      <c r="B43" s="32" t="s">
        <v>271</v>
      </c>
      <c r="C43" s="32" t="s">
        <v>101</v>
      </c>
      <c r="D43" s="9">
        <v>32.299999999999997</v>
      </c>
      <c r="E43" s="9">
        <v>33.9</v>
      </c>
      <c r="F43" s="9">
        <v>36.799999999999997</v>
      </c>
      <c r="G43" s="9">
        <f t="shared" si="1"/>
        <v>108.55457227138643</v>
      </c>
      <c r="H43" s="9">
        <f t="shared" si="2"/>
        <v>113.93188854489165</v>
      </c>
    </row>
    <row r="44" spans="1:8" ht="31.5" customHeight="1" x14ac:dyDescent="0.25">
      <c r="A44" s="146"/>
      <c r="B44" s="32" t="s">
        <v>272</v>
      </c>
      <c r="C44" s="32" t="s">
        <v>101</v>
      </c>
      <c r="D44" s="9">
        <v>67.900000000000006</v>
      </c>
      <c r="E44" s="9">
        <v>70.5</v>
      </c>
      <c r="F44" s="9">
        <v>71.2</v>
      </c>
      <c r="G44" s="9">
        <f t="shared" si="1"/>
        <v>100.99290780141845</v>
      </c>
      <c r="H44" s="9">
        <f t="shared" si="2"/>
        <v>104.86008836524302</v>
      </c>
    </row>
    <row r="45" spans="1:8" ht="31.5" x14ac:dyDescent="0.25">
      <c r="A45" s="30" t="s">
        <v>102</v>
      </c>
      <c r="B45" s="7" t="s">
        <v>103</v>
      </c>
      <c r="C45" s="32" t="s">
        <v>104</v>
      </c>
      <c r="D45" s="9">
        <v>19.100000000000001</v>
      </c>
      <c r="E45" s="9">
        <v>15</v>
      </c>
      <c r="F45" s="9">
        <v>18</v>
      </c>
      <c r="G45" s="9">
        <f t="shared" si="1"/>
        <v>120</v>
      </c>
      <c r="H45" s="9">
        <f t="shared" si="2"/>
        <v>94.240837696335063</v>
      </c>
    </row>
    <row r="46" spans="1:8" x14ac:dyDescent="0.25">
      <c r="A46" s="171" t="s">
        <v>105</v>
      </c>
      <c r="B46" s="171"/>
      <c r="C46" s="171"/>
      <c r="D46" s="171"/>
      <c r="E46" s="171"/>
      <c r="F46" s="171"/>
      <c r="G46" s="171"/>
      <c r="H46" s="171"/>
    </row>
    <row r="47" spans="1:8" ht="31.5" x14ac:dyDescent="0.25">
      <c r="A47" s="30" t="s">
        <v>106</v>
      </c>
      <c r="B47" s="32" t="s">
        <v>107</v>
      </c>
      <c r="C47" s="32" t="s">
        <v>93</v>
      </c>
      <c r="D47" s="30">
        <v>37</v>
      </c>
      <c r="E47" s="30">
        <v>37</v>
      </c>
      <c r="F47" s="20">
        <v>37</v>
      </c>
      <c r="G47" s="9">
        <f>F47/E47*100</f>
        <v>100</v>
      </c>
      <c r="H47" s="9">
        <f>F47/D47*100</f>
        <v>100</v>
      </c>
    </row>
    <row r="48" spans="1:8" ht="47.25" x14ac:dyDescent="0.25">
      <c r="A48" s="30" t="s">
        <v>108</v>
      </c>
      <c r="B48" s="32" t="s">
        <v>109</v>
      </c>
      <c r="C48" s="32" t="s">
        <v>59</v>
      </c>
      <c r="D48" s="9">
        <v>15.4</v>
      </c>
      <c r="E48" s="9">
        <v>15.5</v>
      </c>
      <c r="F48" s="9">
        <v>15.8</v>
      </c>
      <c r="G48" s="9">
        <f>F48/E48*100</f>
        <v>101.93548387096773</v>
      </c>
      <c r="H48" s="9">
        <f>F48/D48*100</f>
        <v>102.59740259740259</v>
      </c>
    </row>
    <row r="49" spans="1:8" ht="48" customHeight="1" x14ac:dyDescent="0.25">
      <c r="A49" s="144" t="s">
        <v>110</v>
      </c>
      <c r="B49" s="32" t="s">
        <v>111</v>
      </c>
      <c r="C49" s="32"/>
      <c r="D49" s="9"/>
      <c r="E49" s="9"/>
      <c r="F49" s="9"/>
      <c r="G49" s="9"/>
      <c r="H49" s="9"/>
    </row>
    <row r="50" spans="1:8" ht="47.25" x14ac:dyDescent="0.25">
      <c r="A50" s="145"/>
      <c r="B50" s="32" t="s">
        <v>112</v>
      </c>
      <c r="C50" s="32" t="s">
        <v>113</v>
      </c>
      <c r="D50" s="9">
        <v>59.9</v>
      </c>
      <c r="E50" s="9">
        <v>57.8</v>
      </c>
      <c r="F50" s="9">
        <v>57.1</v>
      </c>
      <c r="G50" s="9">
        <f t="shared" ref="G50:G55" si="3">F50/E50*100</f>
        <v>98.788927335640139</v>
      </c>
      <c r="H50" s="9">
        <f t="shared" ref="H50:H55" si="4">F50/D50*100</f>
        <v>95.325542570951598</v>
      </c>
    </row>
    <row r="51" spans="1:8" ht="47.25" x14ac:dyDescent="0.25">
      <c r="A51" s="145"/>
      <c r="B51" s="32" t="s">
        <v>114</v>
      </c>
      <c r="C51" s="32" t="s">
        <v>115</v>
      </c>
      <c r="D51" s="9">
        <v>11.7</v>
      </c>
      <c r="E51" s="9">
        <v>11.3</v>
      </c>
      <c r="F51" s="9">
        <v>11.2</v>
      </c>
      <c r="G51" s="9">
        <f t="shared" si="3"/>
        <v>99.115044247787594</v>
      </c>
      <c r="H51" s="9">
        <f t="shared" si="4"/>
        <v>95.726495726495727</v>
      </c>
    </row>
    <row r="52" spans="1:8" ht="47.25" x14ac:dyDescent="0.25">
      <c r="A52" s="146"/>
      <c r="B52" s="32" t="s">
        <v>116</v>
      </c>
      <c r="C52" s="32" t="s">
        <v>113</v>
      </c>
      <c r="D52" s="9">
        <v>30.6</v>
      </c>
      <c r="E52" s="9">
        <v>29.5</v>
      </c>
      <c r="F52" s="9">
        <v>29.1</v>
      </c>
      <c r="G52" s="9">
        <f t="shared" si="3"/>
        <v>98.644067796610173</v>
      </c>
      <c r="H52" s="9">
        <f t="shared" si="4"/>
        <v>95.098039215686271</v>
      </c>
    </row>
    <row r="53" spans="1:8" ht="94.5" x14ac:dyDescent="0.25">
      <c r="A53" s="30" t="s">
        <v>117</v>
      </c>
      <c r="B53" s="32" t="s">
        <v>118</v>
      </c>
      <c r="C53" s="32" t="s">
        <v>59</v>
      </c>
      <c r="D53" s="9">
        <v>32.6</v>
      </c>
      <c r="E53" s="9">
        <v>33.1</v>
      </c>
      <c r="F53" s="9">
        <v>35</v>
      </c>
      <c r="G53" s="9">
        <f t="shared" si="3"/>
        <v>105.74018126888217</v>
      </c>
      <c r="H53" s="9">
        <f t="shared" si="4"/>
        <v>107.36196319018406</v>
      </c>
    </row>
    <row r="54" spans="1:8" x14ac:dyDescent="0.25">
      <c r="A54" s="171" t="s">
        <v>119</v>
      </c>
      <c r="B54" s="171"/>
      <c r="C54" s="171"/>
      <c r="D54" s="171"/>
      <c r="E54" s="171"/>
      <c r="F54" s="171"/>
      <c r="G54" s="171"/>
      <c r="H54" s="171"/>
    </row>
    <row r="55" spans="1:8" ht="48" customHeight="1" x14ac:dyDescent="0.25">
      <c r="A55" s="30" t="s">
        <v>120</v>
      </c>
      <c r="B55" s="7" t="s">
        <v>121</v>
      </c>
      <c r="C55" s="32" t="s">
        <v>435</v>
      </c>
      <c r="D55" s="30">
        <v>4757.5</v>
      </c>
      <c r="E55" s="30">
        <v>5024.5</v>
      </c>
      <c r="F55" s="11">
        <v>5022.8</v>
      </c>
      <c r="G55" s="9">
        <f t="shared" si="3"/>
        <v>99.966165787640563</v>
      </c>
      <c r="H55" s="9">
        <f t="shared" si="4"/>
        <v>105.57645822385706</v>
      </c>
    </row>
    <row r="56" spans="1:8" ht="64.5" customHeight="1" x14ac:dyDescent="0.25">
      <c r="A56" s="30" t="s">
        <v>122</v>
      </c>
      <c r="B56" s="32" t="s">
        <v>123</v>
      </c>
      <c r="C56" s="32" t="s">
        <v>436</v>
      </c>
      <c r="D56" s="30">
        <v>16.7</v>
      </c>
      <c r="E56" s="30">
        <v>34.9</v>
      </c>
      <c r="F56" s="20">
        <v>193.5</v>
      </c>
      <c r="G56" s="9">
        <f t="shared" ref="G56" si="5">F56/E56*100</f>
        <v>554.4412607449857</v>
      </c>
      <c r="H56" s="9">
        <f t="shared" ref="H56:H57" si="6">F56/D56*100</f>
        <v>1158.6826347305391</v>
      </c>
    </row>
    <row r="57" spans="1:8" ht="110.25" x14ac:dyDescent="0.25">
      <c r="A57" s="30" t="s">
        <v>124</v>
      </c>
      <c r="B57" s="7" t="s">
        <v>125</v>
      </c>
      <c r="C57" s="32" t="s">
        <v>59</v>
      </c>
      <c r="D57" s="30">
        <v>0.03</v>
      </c>
      <c r="E57" s="30">
        <v>0</v>
      </c>
      <c r="F57" s="30">
        <v>0</v>
      </c>
      <c r="G57" s="9"/>
      <c r="H57" s="9">
        <f t="shared" si="6"/>
        <v>0</v>
      </c>
    </row>
    <row r="58" spans="1:8" ht="15.75" customHeight="1" x14ac:dyDescent="0.25">
      <c r="A58" s="150" t="s">
        <v>126</v>
      </c>
      <c r="B58" s="154" t="s">
        <v>127</v>
      </c>
      <c r="C58" s="154" t="s">
        <v>273</v>
      </c>
      <c r="D58" s="150">
        <v>29.8</v>
      </c>
      <c r="E58" s="150">
        <v>30.6</v>
      </c>
      <c r="F58" s="150">
        <v>30.7</v>
      </c>
      <c r="G58" s="150">
        <v>100.3</v>
      </c>
      <c r="H58" s="150">
        <v>103</v>
      </c>
    </row>
    <row r="59" spans="1:8" ht="15" x14ac:dyDescent="0.25">
      <c r="A59" s="150"/>
      <c r="B59" s="154"/>
      <c r="C59" s="154"/>
      <c r="D59" s="150"/>
      <c r="E59" s="150"/>
      <c r="F59" s="150"/>
      <c r="G59" s="150"/>
      <c r="H59" s="150"/>
    </row>
    <row r="60" spans="1:8" ht="63" x14ac:dyDescent="0.25">
      <c r="A60" s="30" t="s">
        <v>128</v>
      </c>
      <c r="B60" s="7" t="s">
        <v>129</v>
      </c>
      <c r="C60" s="32" t="s">
        <v>69</v>
      </c>
      <c r="D60" s="30">
        <v>1769</v>
      </c>
      <c r="E60" s="30">
        <v>1777</v>
      </c>
      <c r="F60" s="30">
        <v>1777</v>
      </c>
      <c r="G60" s="30">
        <v>100</v>
      </c>
      <c r="H60" s="30">
        <v>104.5</v>
      </c>
    </row>
    <row r="61" spans="1:8" ht="63" x14ac:dyDescent="0.25">
      <c r="A61" s="30" t="s">
        <v>130</v>
      </c>
      <c r="B61" s="7" t="s">
        <v>131</v>
      </c>
      <c r="C61" s="32" t="s">
        <v>436</v>
      </c>
      <c r="D61" s="9">
        <v>266.8</v>
      </c>
      <c r="E61" s="9">
        <v>252</v>
      </c>
      <c r="F61" s="9">
        <v>273.60000000000002</v>
      </c>
      <c r="G61" s="9">
        <f t="shared" ref="G61:G63" si="7">F61/E61*100</f>
        <v>108.57142857142858</v>
      </c>
      <c r="H61" s="9">
        <f t="shared" ref="H61:H63" si="8">F61/D61*100</f>
        <v>102.54872563718141</v>
      </c>
    </row>
    <row r="62" spans="1:8" ht="110.25" x14ac:dyDescent="0.25">
      <c r="A62" s="30" t="s">
        <v>132</v>
      </c>
      <c r="B62" s="32" t="s">
        <v>133</v>
      </c>
      <c r="C62" s="32" t="s">
        <v>69</v>
      </c>
      <c r="D62" s="30">
        <v>351</v>
      </c>
      <c r="E62" s="30">
        <v>347</v>
      </c>
      <c r="F62" s="30">
        <v>347</v>
      </c>
      <c r="G62" s="9">
        <f t="shared" si="7"/>
        <v>100</v>
      </c>
      <c r="H62" s="9">
        <f t="shared" si="8"/>
        <v>98.86039886039886</v>
      </c>
    </row>
    <row r="63" spans="1:8" ht="94.5" customHeight="1" x14ac:dyDescent="0.25">
      <c r="A63" s="30" t="s">
        <v>134</v>
      </c>
      <c r="B63" s="32" t="s">
        <v>135</v>
      </c>
      <c r="C63" s="32" t="s">
        <v>136</v>
      </c>
      <c r="D63" s="30">
        <v>296.8</v>
      </c>
      <c r="E63" s="30">
        <v>301.2</v>
      </c>
      <c r="F63" s="30">
        <v>594.6</v>
      </c>
      <c r="G63" s="9">
        <f t="shared" si="7"/>
        <v>197.41035856573708</v>
      </c>
      <c r="H63" s="9">
        <f t="shared" si="8"/>
        <v>200.3369272237197</v>
      </c>
    </row>
    <row r="64" spans="1:8" ht="110.25" customHeight="1" x14ac:dyDescent="0.25">
      <c r="A64" s="150" t="s">
        <v>137</v>
      </c>
      <c r="B64" s="154" t="s">
        <v>138</v>
      </c>
      <c r="C64" s="154" t="s">
        <v>437</v>
      </c>
      <c r="D64" s="150">
        <v>430</v>
      </c>
      <c r="E64" s="150">
        <v>600</v>
      </c>
      <c r="F64" s="150">
        <v>558</v>
      </c>
      <c r="G64" s="173">
        <f t="shared" ref="G64" si="9">F64/E64*100</f>
        <v>93</v>
      </c>
      <c r="H64" s="173">
        <f t="shared" ref="H64" si="10">F64/D64*100</f>
        <v>129.76744186046511</v>
      </c>
    </row>
    <row r="65" spans="1:8" ht="15" customHeight="1" x14ac:dyDescent="0.25">
      <c r="A65" s="150"/>
      <c r="B65" s="154"/>
      <c r="C65" s="154"/>
      <c r="D65" s="150"/>
      <c r="E65" s="150"/>
      <c r="F65" s="150"/>
      <c r="G65" s="174"/>
      <c r="H65" s="174"/>
    </row>
    <row r="66" spans="1:8" ht="31.5" x14ac:dyDescent="0.25">
      <c r="A66" s="30" t="s">
        <v>139</v>
      </c>
      <c r="B66" s="32" t="s">
        <v>140</v>
      </c>
      <c r="C66" s="32" t="s">
        <v>141</v>
      </c>
      <c r="D66" s="9">
        <v>994.6</v>
      </c>
      <c r="E66" s="9">
        <v>994.6</v>
      </c>
      <c r="F66" s="9">
        <v>994.6</v>
      </c>
      <c r="G66" s="9">
        <f t="shared" ref="G66:G126" si="11">F66/E66*100</f>
        <v>100</v>
      </c>
      <c r="H66" s="9">
        <f t="shared" ref="H66:H126" si="12">F66/D66*100</f>
        <v>100</v>
      </c>
    </row>
    <row r="67" spans="1:8" ht="47.25" x14ac:dyDescent="0.25">
      <c r="A67" s="30" t="s">
        <v>142</v>
      </c>
      <c r="B67" s="7" t="s">
        <v>143</v>
      </c>
      <c r="C67" s="32" t="s">
        <v>141</v>
      </c>
      <c r="D67" s="9">
        <v>10.8</v>
      </c>
      <c r="E67" s="9">
        <v>21.1</v>
      </c>
      <c r="F67" s="9">
        <v>24.6</v>
      </c>
      <c r="G67" s="9">
        <f t="shared" si="11"/>
        <v>116.58767772511848</v>
      </c>
      <c r="H67" s="9">
        <f t="shared" si="12"/>
        <v>227.77777777777777</v>
      </c>
    </row>
    <row r="68" spans="1:8" ht="47.25" x14ac:dyDescent="0.25">
      <c r="A68" s="30" t="s">
        <v>144</v>
      </c>
      <c r="B68" s="7" t="s">
        <v>145</v>
      </c>
      <c r="C68" s="32" t="s">
        <v>141</v>
      </c>
      <c r="D68" s="9">
        <v>0</v>
      </c>
      <c r="E68" s="9">
        <v>25.6</v>
      </c>
      <c r="F68" s="9" t="s">
        <v>398</v>
      </c>
      <c r="G68" s="9"/>
      <c r="H68" s="9"/>
    </row>
    <row r="69" spans="1:8" ht="31.5" x14ac:dyDescent="0.25">
      <c r="A69" s="30" t="s">
        <v>146</v>
      </c>
      <c r="B69" s="32" t="s">
        <v>147</v>
      </c>
      <c r="C69" s="32" t="s">
        <v>59</v>
      </c>
      <c r="D69" s="9">
        <v>94.5</v>
      </c>
      <c r="E69" s="9">
        <v>70</v>
      </c>
      <c r="F69" s="9">
        <v>76.5</v>
      </c>
      <c r="G69" s="9">
        <f t="shared" si="11"/>
        <v>109.28571428571428</v>
      </c>
      <c r="H69" s="9">
        <f t="shared" si="12"/>
        <v>80.952380952380949</v>
      </c>
    </row>
    <row r="70" spans="1:8" ht="31.5" x14ac:dyDescent="0.25">
      <c r="A70" s="30" t="s">
        <v>148</v>
      </c>
      <c r="B70" s="32" t="s">
        <v>149</v>
      </c>
      <c r="C70" s="32" t="s">
        <v>141</v>
      </c>
      <c r="D70" s="9">
        <v>194.6</v>
      </c>
      <c r="E70" s="9">
        <v>194.6</v>
      </c>
      <c r="F70" s="9">
        <v>194.6</v>
      </c>
      <c r="G70" s="9">
        <f t="shared" si="11"/>
        <v>100</v>
      </c>
      <c r="H70" s="9">
        <f t="shared" si="12"/>
        <v>100</v>
      </c>
    </row>
    <row r="71" spans="1:8" ht="31.5" x14ac:dyDescent="0.25">
      <c r="A71" s="30" t="s">
        <v>150</v>
      </c>
      <c r="B71" s="32" t="s">
        <v>151</v>
      </c>
      <c r="C71" s="32" t="s">
        <v>59</v>
      </c>
      <c r="D71" s="9">
        <v>82.4</v>
      </c>
      <c r="E71" s="9">
        <v>93.7</v>
      </c>
      <c r="F71" s="9">
        <v>78.5</v>
      </c>
      <c r="G71" s="9">
        <f t="shared" si="11"/>
        <v>83.778014941302033</v>
      </c>
      <c r="H71" s="9">
        <f t="shared" si="12"/>
        <v>95.266990291262132</v>
      </c>
    </row>
    <row r="72" spans="1:8" ht="31.5" x14ac:dyDescent="0.25">
      <c r="A72" s="30" t="s">
        <v>152</v>
      </c>
      <c r="B72" s="7" t="s">
        <v>153</v>
      </c>
      <c r="C72" s="32" t="s">
        <v>141</v>
      </c>
      <c r="D72" s="9">
        <v>2.4</v>
      </c>
      <c r="E72" s="9">
        <v>0.5</v>
      </c>
      <c r="F72" s="9">
        <v>1</v>
      </c>
      <c r="G72" s="9">
        <f t="shared" si="11"/>
        <v>200</v>
      </c>
      <c r="H72" s="9">
        <f t="shared" si="12"/>
        <v>41.666666666666671</v>
      </c>
    </row>
    <row r="73" spans="1:8" ht="47.25" x14ac:dyDescent="0.25">
      <c r="A73" s="30" t="s">
        <v>154</v>
      </c>
      <c r="B73" s="7" t="s">
        <v>155</v>
      </c>
      <c r="C73" s="32" t="s">
        <v>141</v>
      </c>
      <c r="D73" s="9">
        <v>0</v>
      </c>
      <c r="E73" s="9">
        <v>32</v>
      </c>
      <c r="F73" s="9" t="s">
        <v>398</v>
      </c>
      <c r="G73" s="9"/>
      <c r="H73" s="9"/>
    </row>
    <row r="74" spans="1:8" ht="31.5" x14ac:dyDescent="0.25">
      <c r="A74" s="144" t="s">
        <v>156</v>
      </c>
      <c r="B74" s="7" t="s">
        <v>157</v>
      </c>
      <c r="C74" s="32" t="s">
        <v>141</v>
      </c>
      <c r="D74" s="9">
        <v>59.7</v>
      </c>
      <c r="E74" s="9">
        <v>61</v>
      </c>
      <c r="F74" s="9">
        <v>65.5</v>
      </c>
      <c r="G74" s="9">
        <f t="shared" si="11"/>
        <v>107.37704918032787</v>
      </c>
      <c r="H74" s="9">
        <f t="shared" si="12"/>
        <v>109.71524288107202</v>
      </c>
    </row>
    <row r="75" spans="1:8" ht="31.5" x14ac:dyDescent="0.25">
      <c r="A75" s="146"/>
      <c r="B75" s="7" t="s">
        <v>159</v>
      </c>
      <c r="C75" s="32" t="s">
        <v>141</v>
      </c>
      <c r="D75" s="9">
        <v>4.4000000000000004</v>
      </c>
      <c r="E75" s="9">
        <v>1.1000000000000001</v>
      </c>
      <c r="F75" s="9">
        <v>2.1</v>
      </c>
      <c r="G75" s="9">
        <f t="shared" si="11"/>
        <v>190.90909090909091</v>
      </c>
      <c r="H75" s="9">
        <f t="shared" si="12"/>
        <v>47.727272727272727</v>
      </c>
    </row>
    <row r="76" spans="1:8" ht="47.25" x14ac:dyDescent="0.25">
      <c r="A76" s="30" t="s">
        <v>158</v>
      </c>
      <c r="B76" s="7" t="s">
        <v>161</v>
      </c>
      <c r="C76" s="32" t="s">
        <v>141</v>
      </c>
      <c r="D76" s="9">
        <v>2.2999999999999998</v>
      </c>
      <c r="E76" s="9">
        <v>2.8</v>
      </c>
      <c r="F76" s="9">
        <v>2.8</v>
      </c>
      <c r="G76" s="9">
        <f t="shared" si="11"/>
        <v>100</v>
      </c>
      <c r="H76" s="9">
        <f t="shared" si="12"/>
        <v>121.73913043478262</v>
      </c>
    </row>
    <row r="77" spans="1:8" ht="31.5" x14ac:dyDescent="0.25">
      <c r="A77" s="30" t="s">
        <v>160</v>
      </c>
      <c r="B77" s="7" t="s">
        <v>163</v>
      </c>
      <c r="C77" s="32" t="s">
        <v>141</v>
      </c>
      <c r="D77" s="9">
        <v>0</v>
      </c>
      <c r="E77" s="9">
        <v>0.3</v>
      </c>
      <c r="F77" s="9" t="s">
        <v>398</v>
      </c>
      <c r="G77" s="9"/>
      <c r="H77" s="9"/>
    </row>
    <row r="78" spans="1:8" ht="78.75" x14ac:dyDescent="0.25">
      <c r="A78" s="30" t="s">
        <v>162</v>
      </c>
      <c r="B78" s="32" t="s">
        <v>165</v>
      </c>
      <c r="C78" s="32" t="s">
        <v>59</v>
      </c>
      <c r="D78" s="9">
        <v>83.4</v>
      </c>
      <c r="E78" s="9">
        <v>83.9</v>
      </c>
      <c r="F78" s="9">
        <v>84</v>
      </c>
      <c r="G78" s="9">
        <f t="shared" si="11"/>
        <v>100.11918951132299</v>
      </c>
      <c r="H78" s="9">
        <f t="shared" si="12"/>
        <v>100.71942446043165</v>
      </c>
    </row>
    <row r="79" spans="1:8" ht="63" x14ac:dyDescent="0.25">
      <c r="A79" s="30" t="s">
        <v>164</v>
      </c>
      <c r="B79" s="32" t="s">
        <v>167</v>
      </c>
      <c r="C79" s="32" t="s">
        <v>141</v>
      </c>
      <c r="D79" s="9">
        <v>97</v>
      </c>
      <c r="E79" s="9">
        <v>98</v>
      </c>
      <c r="F79" s="9">
        <v>97</v>
      </c>
      <c r="G79" s="9">
        <f t="shared" si="11"/>
        <v>98.979591836734699</v>
      </c>
      <c r="H79" s="9">
        <f t="shared" si="12"/>
        <v>100</v>
      </c>
    </row>
    <row r="80" spans="1:8" ht="47.25" x14ac:dyDescent="0.25">
      <c r="A80" s="144" t="s">
        <v>166</v>
      </c>
      <c r="B80" s="32" t="s">
        <v>169</v>
      </c>
      <c r="C80" s="32" t="s">
        <v>141</v>
      </c>
      <c r="D80" s="9">
        <v>444</v>
      </c>
      <c r="E80" s="9">
        <v>444</v>
      </c>
      <c r="F80" s="9">
        <v>444</v>
      </c>
      <c r="G80" s="9">
        <f t="shared" si="11"/>
        <v>100</v>
      </c>
      <c r="H80" s="9">
        <f t="shared" si="12"/>
        <v>100</v>
      </c>
    </row>
    <row r="81" spans="1:8" ht="31.5" x14ac:dyDescent="0.25">
      <c r="A81" s="146"/>
      <c r="B81" s="32" t="s">
        <v>170</v>
      </c>
      <c r="C81" s="32" t="s">
        <v>141</v>
      </c>
      <c r="D81" s="9">
        <v>444</v>
      </c>
      <c r="E81" s="9">
        <v>444</v>
      </c>
      <c r="F81" s="9">
        <v>444</v>
      </c>
      <c r="G81" s="9">
        <f t="shared" si="11"/>
        <v>100</v>
      </c>
      <c r="H81" s="9">
        <f t="shared" si="12"/>
        <v>100</v>
      </c>
    </row>
    <row r="82" spans="1:8" ht="63" x14ac:dyDescent="0.25">
      <c r="A82" s="144" t="s">
        <v>168</v>
      </c>
      <c r="B82" s="32" t="s">
        <v>172</v>
      </c>
      <c r="C82" s="32" t="s">
        <v>141</v>
      </c>
      <c r="D82" s="30">
        <v>674.7</v>
      </c>
      <c r="E82" s="20">
        <v>674.7</v>
      </c>
      <c r="F82" s="30">
        <v>672.2</v>
      </c>
      <c r="G82" s="9">
        <f t="shared" si="11"/>
        <v>99.629464947384022</v>
      </c>
      <c r="H82" s="9">
        <f t="shared" si="12"/>
        <v>99.629464947384022</v>
      </c>
    </row>
    <row r="83" spans="1:8" x14ac:dyDescent="0.25">
      <c r="A83" s="145"/>
      <c r="B83" s="32" t="s">
        <v>274</v>
      </c>
      <c r="C83" s="32" t="s">
        <v>141</v>
      </c>
      <c r="D83" s="30">
        <v>41.3</v>
      </c>
      <c r="E83" s="30">
        <v>41.4</v>
      </c>
      <c r="F83" s="30">
        <v>41.4</v>
      </c>
      <c r="G83" s="9">
        <f t="shared" si="11"/>
        <v>100</v>
      </c>
      <c r="H83" s="9">
        <f t="shared" si="12"/>
        <v>100.24213075060533</v>
      </c>
    </row>
    <row r="84" spans="1:8" x14ac:dyDescent="0.25">
      <c r="A84" s="145"/>
      <c r="B84" s="32" t="s">
        <v>275</v>
      </c>
      <c r="C84" s="32" t="s">
        <v>141</v>
      </c>
      <c r="D84" s="30">
        <v>189.4</v>
      </c>
      <c r="E84" s="30">
        <v>190.8</v>
      </c>
      <c r="F84" s="30">
        <v>190.8</v>
      </c>
      <c r="G84" s="9">
        <f t="shared" si="11"/>
        <v>100</v>
      </c>
      <c r="H84" s="9">
        <f t="shared" si="12"/>
        <v>100.73917634635691</v>
      </c>
    </row>
    <row r="85" spans="1:8" x14ac:dyDescent="0.25">
      <c r="A85" s="146"/>
      <c r="B85" s="32" t="s">
        <v>276</v>
      </c>
      <c r="C85" s="32" t="s">
        <v>141</v>
      </c>
      <c r="D85" s="9">
        <v>444</v>
      </c>
      <c r="E85" s="9">
        <v>444</v>
      </c>
      <c r="F85" s="9">
        <v>444</v>
      </c>
      <c r="G85" s="9">
        <f t="shared" si="11"/>
        <v>100</v>
      </c>
      <c r="H85" s="9">
        <f t="shared" si="12"/>
        <v>100</v>
      </c>
    </row>
    <row r="86" spans="1:8" ht="173.25" x14ac:dyDescent="0.25">
      <c r="A86" s="30" t="s">
        <v>171</v>
      </c>
      <c r="B86" s="7" t="s">
        <v>174</v>
      </c>
      <c r="C86" s="32" t="s">
        <v>59</v>
      </c>
      <c r="D86" s="30">
        <v>57.7</v>
      </c>
      <c r="E86" s="30">
        <v>57.4</v>
      </c>
      <c r="F86" s="20">
        <v>0</v>
      </c>
      <c r="G86" s="9">
        <f t="shared" si="11"/>
        <v>0</v>
      </c>
      <c r="H86" s="9">
        <f t="shared" si="12"/>
        <v>0</v>
      </c>
    </row>
    <row r="87" spans="1:8" ht="47.25" x14ac:dyDescent="0.25">
      <c r="A87" s="30" t="s">
        <v>173</v>
      </c>
      <c r="B87" s="32" t="s">
        <v>176</v>
      </c>
      <c r="C87" s="32" t="s">
        <v>141</v>
      </c>
      <c r="D87" s="30">
        <v>28.7</v>
      </c>
      <c r="E87" s="30">
        <v>31.8</v>
      </c>
      <c r="F87" s="30">
        <v>55</v>
      </c>
      <c r="G87" s="9">
        <f t="shared" si="11"/>
        <v>172.95597484276729</v>
      </c>
      <c r="H87" s="9">
        <f t="shared" si="12"/>
        <v>191.63763066202091</v>
      </c>
    </row>
    <row r="88" spans="1:8" ht="236.25" x14ac:dyDescent="0.25">
      <c r="A88" s="30" t="s">
        <v>175</v>
      </c>
      <c r="B88" s="32" t="s">
        <v>178</v>
      </c>
      <c r="C88" s="32" t="s">
        <v>59</v>
      </c>
      <c r="D88" s="30">
        <v>0.03</v>
      </c>
      <c r="E88" s="30">
        <v>0.02</v>
      </c>
      <c r="F88" s="30">
        <v>0.03</v>
      </c>
      <c r="G88" s="9">
        <f t="shared" si="11"/>
        <v>150</v>
      </c>
      <c r="H88" s="9">
        <f t="shared" si="12"/>
        <v>100</v>
      </c>
    </row>
    <row r="89" spans="1:8" ht="47.25" x14ac:dyDescent="0.25">
      <c r="A89" s="30" t="s">
        <v>177</v>
      </c>
      <c r="B89" s="32" t="s">
        <v>180</v>
      </c>
      <c r="C89" s="32" t="s">
        <v>181</v>
      </c>
      <c r="D89" s="30">
        <v>848.2</v>
      </c>
      <c r="E89" s="30">
        <v>852</v>
      </c>
      <c r="F89" s="30">
        <v>864</v>
      </c>
      <c r="G89" s="9">
        <f t="shared" si="11"/>
        <v>101.40845070422534</v>
      </c>
      <c r="H89" s="9">
        <f t="shared" si="12"/>
        <v>101.86276821504362</v>
      </c>
    </row>
    <row r="90" spans="1:8" ht="48" customHeight="1" x14ac:dyDescent="0.25">
      <c r="A90" s="30" t="s">
        <v>179</v>
      </c>
      <c r="B90" s="32" t="s">
        <v>183</v>
      </c>
      <c r="C90" s="32" t="s">
        <v>184</v>
      </c>
      <c r="D90" s="30">
        <v>253</v>
      </c>
      <c r="E90" s="30">
        <v>251</v>
      </c>
      <c r="F90" s="30">
        <v>244</v>
      </c>
      <c r="G90" s="9">
        <f t="shared" si="11"/>
        <v>97.211155378486055</v>
      </c>
      <c r="H90" s="9">
        <f t="shared" si="12"/>
        <v>96.442687747035578</v>
      </c>
    </row>
    <row r="91" spans="1:8" x14ac:dyDescent="0.25">
      <c r="A91" s="171" t="s">
        <v>185</v>
      </c>
      <c r="B91" s="171"/>
      <c r="C91" s="171"/>
      <c r="D91" s="171"/>
      <c r="E91" s="171"/>
      <c r="F91" s="171"/>
      <c r="G91" s="171"/>
      <c r="H91" s="171"/>
    </row>
    <row r="92" spans="1:8" ht="47.25" x14ac:dyDescent="0.25">
      <c r="A92" s="30" t="s">
        <v>182</v>
      </c>
      <c r="B92" s="32" t="s">
        <v>187</v>
      </c>
      <c r="C92" s="32" t="s">
        <v>141</v>
      </c>
      <c r="D92" s="30">
        <v>3</v>
      </c>
      <c r="E92" s="30">
        <v>3.5</v>
      </c>
      <c r="F92" s="30">
        <v>4.4000000000000004</v>
      </c>
      <c r="G92" s="9">
        <f t="shared" si="11"/>
        <v>125.71428571428574</v>
      </c>
      <c r="H92" s="9">
        <f t="shared" si="12"/>
        <v>146.66666666666669</v>
      </c>
    </row>
    <row r="93" spans="1:8" ht="31.5" customHeight="1" x14ac:dyDescent="0.25">
      <c r="A93" s="30" t="s">
        <v>186</v>
      </c>
      <c r="B93" s="32" t="s">
        <v>189</v>
      </c>
      <c r="C93" s="32" t="s">
        <v>190</v>
      </c>
      <c r="D93" s="30">
        <v>334.9</v>
      </c>
      <c r="E93" s="30">
        <v>339</v>
      </c>
      <c r="F93" s="30">
        <v>450.2</v>
      </c>
      <c r="G93" s="9">
        <f t="shared" si="11"/>
        <v>132.8023598820059</v>
      </c>
      <c r="H93" s="9">
        <f t="shared" si="12"/>
        <v>134.4281875186623</v>
      </c>
    </row>
    <row r="94" spans="1:8" ht="48" customHeight="1" x14ac:dyDescent="0.25">
      <c r="A94" s="30" t="s">
        <v>188</v>
      </c>
      <c r="B94" s="32" t="s">
        <v>192</v>
      </c>
      <c r="C94" s="32" t="s">
        <v>440</v>
      </c>
      <c r="D94" s="30">
        <v>854.8</v>
      </c>
      <c r="E94" s="30">
        <v>854.8</v>
      </c>
      <c r="F94" s="30">
        <v>854.8</v>
      </c>
      <c r="G94" s="9">
        <f t="shared" ref="G94" si="13">F94/E94*100</f>
        <v>100</v>
      </c>
      <c r="H94" s="9">
        <f t="shared" ref="H94" si="14">F94/D94*100</f>
        <v>100</v>
      </c>
    </row>
    <row r="95" spans="1:8" ht="63" x14ac:dyDescent="0.25">
      <c r="A95" s="30" t="s">
        <v>191</v>
      </c>
      <c r="B95" s="32" t="s">
        <v>194</v>
      </c>
      <c r="C95" s="32" t="s">
        <v>190</v>
      </c>
      <c r="D95" s="30">
        <v>495</v>
      </c>
      <c r="E95" s="30">
        <v>515</v>
      </c>
      <c r="F95" s="30">
        <v>448</v>
      </c>
      <c r="G95" s="9">
        <f t="shared" si="11"/>
        <v>86.990291262135926</v>
      </c>
      <c r="H95" s="9">
        <f t="shared" si="12"/>
        <v>90.505050505050505</v>
      </c>
    </row>
    <row r="96" spans="1:8" ht="47.25" x14ac:dyDescent="0.25">
      <c r="A96" s="30" t="s">
        <v>193</v>
      </c>
      <c r="B96" s="32" t="s">
        <v>196</v>
      </c>
      <c r="C96" s="32" t="s">
        <v>93</v>
      </c>
      <c r="D96" s="30">
        <v>2</v>
      </c>
      <c r="E96" s="30">
        <v>30</v>
      </c>
      <c r="F96" s="20">
        <v>8</v>
      </c>
      <c r="G96" s="9">
        <f t="shared" si="11"/>
        <v>26.666666666666668</v>
      </c>
      <c r="H96" s="9">
        <f t="shared" si="12"/>
        <v>400</v>
      </c>
    </row>
    <row r="97" spans="1:8" ht="78.75" x14ac:dyDescent="0.25">
      <c r="A97" s="30" t="s">
        <v>195</v>
      </c>
      <c r="B97" s="32" t="s">
        <v>198</v>
      </c>
      <c r="C97" s="32" t="s">
        <v>141</v>
      </c>
      <c r="D97" s="30">
        <v>28.7</v>
      </c>
      <c r="E97" s="30">
        <v>31.8</v>
      </c>
      <c r="F97" s="30">
        <v>55</v>
      </c>
      <c r="G97" s="9">
        <f t="shared" si="11"/>
        <v>172.95597484276729</v>
      </c>
      <c r="H97" s="9">
        <f t="shared" si="12"/>
        <v>191.63763066202091</v>
      </c>
    </row>
    <row r="98" spans="1:8" x14ac:dyDescent="0.25">
      <c r="A98" s="171" t="s">
        <v>199</v>
      </c>
      <c r="B98" s="171"/>
      <c r="C98" s="171"/>
      <c r="D98" s="171"/>
      <c r="E98" s="171"/>
      <c r="F98" s="171"/>
      <c r="G98" s="171"/>
      <c r="H98" s="171"/>
    </row>
    <row r="99" spans="1:8" ht="94.5" x14ac:dyDescent="0.25">
      <c r="A99" s="30" t="s">
        <v>197</v>
      </c>
      <c r="B99" s="32" t="s">
        <v>201</v>
      </c>
      <c r="C99" s="32" t="s">
        <v>202</v>
      </c>
      <c r="D99" s="9">
        <v>48493</v>
      </c>
      <c r="E99" s="9">
        <v>52360</v>
      </c>
      <c r="F99" s="9">
        <v>52590.6</v>
      </c>
      <c r="G99" s="9">
        <f t="shared" si="11"/>
        <v>100.44041252864781</v>
      </c>
      <c r="H99" s="9">
        <f t="shared" si="12"/>
        <v>108.44987936403191</v>
      </c>
    </row>
    <row r="100" spans="1:8" ht="31.5" x14ac:dyDescent="0.25">
      <c r="A100" s="144" t="s">
        <v>200</v>
      </c>
      <c r="B100" s="32" t="s">
        <v>204</v>
      </c>
      <c r="C100" s="32" t="s">
        <v>202</v>
      </c>
      <c r="D100" s="9">
        <v>1140.9000000000001</v>
      </c>
      <c r="E100" s="9">
        <v>1160.2</v>
      </c>
      <c r="F100" s="9">
        <v>846.5</v>
      </c>
      <c r="G100" s="9">
        <f t="shared" si="11"/>
        <v>72.961558352008268</v>
      </c>
      <c r="H100" s="9">
        <f t="shared" si="12"/>
        <v>74.195810325181867</v>
      </c>
    </row>
    <row r="101" spans="1:8" ht="31.5" x14ac:dyDescent="0.25">
      <c r="A101" s="146"/>
      <c r="B101" s="32" t="s">
        <v>205</v>
      </c>
      <c r="C101" s="32" t="s">
        <v>202</v>
      </c>
      <c r="D101" s="9">
        <v>467.8</v>
      </c>
      <c r="E101" s="9">
        <v>400.4</v>
      </c>
      <c r="F101" s="9">
        <v>341.9</v>
      </c>
      <c r="G101" s="9">
        <f t="shared" si="11"/>
        <v>85.389610389610397</v>
      </c>
      <c r="H101" s="9">
        <f t="shared" si="12"/>
        <v>73.08678922616501</v>
      </c>
    </row>
    <row r="102" spans="1:8" ht="31.5" x14ac:dyDescent="0.25">
      <c r="A102" s="30" t="s">
        <v>203</v>
      </c>
      <c r="B102" s="32" t="s">
        <v>207</v>
      </c>
      <c r="C102" s="32"/>
      <c r="D102" s="9">
        <v>130</v>
      </c>
      <c r="E102" s="9">
        <v>142.4</v>
      </c>
      <c r="F102" s="9">
        <v>143</v>
      </c>
      <c r="G102" s="9">
        <f t="shared" si="11"/>
        <v>100.42134831460675</v>
      </c>
      <c r="H102" s="9">
        <f t="shared" si="12"/>
        <v>110.00000000000001</v>
      </c>
    </row>
    <row r="103" spans="1:8" ht="63" x14ac:dyDescent="0.25">
      <c r="A103" s="144" t="s">
        <v>206</v>
      </c>
      <c r="B103" s="32" t="s">
        <v>209</v>
      </c>
      <c r="C103" s="32" t="s">
        <v>202</v>
      </c>
      <c r="D103" s="9">
        <v>1469.9</v>
      </c>
      <c r="E103" s="9">
        <v>1687.1</v>
      </c>
      <c r="F103" s="9">
        <v>1532.1</v>
      </c>
      <c r="G103" s="9">
        <f t="shared" si="11"/>
        <v>90.812637069527597</v>
      </c>
      <c r="H103" s="9">
        <f t="shared" si="12"/>
        <v>104.23158037961764</v>
      </c>
    </row>
    <row r="104" spans="1:8" ht="31.5" x14ac:dyDescent="0.25">
      <c r="A104" s="146"/>
      <c r="B104" s="32" t="s">
        <v>205</v>
      </c>
      <c r="C104" s="32" t="s">
        <v>202</v>
      </c>
      <c r="D104" s="9">
        <v>1412.2</v>
      </c>
      <c r="E104" s="9">
        <v>1621</v>
      </c>
      <c r="F104" s="9">
        <v>1471.8</v>
      </c>
      <c r="G104" s="9">
        <f t="shared" si="11"/>
        <v>90.795805058605794</v>
      </c>
      <c r="H104" s="9">
        <f t="shared" si="12"/>
        <v>104.2203653873389</v>
      </c>
    </row>
    <row r="105" spans="1:8" ht="47.25" customHeight="1" x14ac:dyDescent="0.25">
      <c r="A105" s="30" t="s">
        <v>208</v>
      </c>
      <c r="B105" s="32" t="s">
        <v>211</v>
      </c>
      <c r="C105" s="32" t="s">
        <v>202</v>
      </c>
      <c r="D105" s="16">
        <v>1928</v>
      </c>
      <c r="E105" s="16">
        <v>2284.9</v>
      </c>
      <c r="F105" s="16">
        <v>2012.7</v>
      </c>
      <c r="G105" s="9">
        <f t="shared" si="11"/>
        <v>88.087005995886031</v>
      </c>
      <c r="H105" s="9">
        <f t="shared" si="12"/>
        <v>104.39315352697096</v>
      </c>
    </row>
    <row r="106" spans="1:8" ht="31.5" x14ac:dyDescent="0.25">
      <c r="A106" s="30" t="s">
        <v>210</v>
      </c>
      <c r="B106" s="32" t="s">
        <v>213</v>
      </c>
      <c r="C106" s="10" t="s">
        <v>69</v>
      </c>
      <c r="D106" s="35">
        <v>29004</v>
      </c>
      <c r="E106" s="35">
        <v>29294</v>
      </c>
      <c r="F106" s="35">
        <v>29294</v>
      </c>
      <c r="G106" s="9">
        <f t="shared" si="11"/>
        <v>100</v>
      </c>
      <c r="H106" s="9">
        <f t="shared" si="12"/>
        <v>100.99986208798785</v>
      </c>
    </row>
    <row r="107" spans="1:8" ht="47.25" x14ac:dyDescent="0.25">
      <c r="A107" s="30" t="s">
        <v>212</v>
      </c>
      <c r="B107" s="32" t="s">
        <v>215</v>
      </c>
      <c r="C107" s="10" t="s">
        <v>38</v>
      </c>
      <c r="D107" s="35">
        <v>43506</v>
      </c>
      <c r="E107" s="35">
        <v>43941</v>
      </c>
      <c r="F107" s="35">
        <v>43941</v>
      </c>
      <c r="G107" s="9">
        <f t="shared" si="11"/>
        <v>100</v>
      </c>
      <c r="H107" s="9">
        <f t="shared" si="12"/>
        <v>100.99986208798785</v>
      </c>
    </row>
    <row r="108" spans="1:8" ht="31.5" x14ac:dyDescent="0.25">
      <c r="A108" s="30" t="s">
        <v>214</v>
      </c>
      <c r="B108" s="32" t="s">
        <v>217</v>
      </c>
      <c r="C108" s="32" t="s">
        <v>202</v>
      </c>
      <c r="D108" s="19">
        <v>22378.1</v>
      </c>
      <c r="E108" s="19">
        <v>24571.5</v>
      </c>
      <c r="F108" s="19">
        <v>26024.7</v>
      </c>
      <c r="G108" s="9">
        <f t="shared" si="11"/>
        <v>105.91416885416032</v>
      </c>
      <c r="H108" s="9">
        <f t="shared" si="12"/>
        <v>116.2953959451428</v>
      </c>
    </row>
    <row r="109" spans="1:8" ht="31.5" x14ac:dyDescent="0.25">
      <c r="A109" s="30" t="s">
        <v>216</v>
      </c>
      <c r="B109" s="32" t="s">
        <v>219</v>
      </c>
      <c r="C109" s="32" t="s">
        <v>202</v>
      </c>
      <c r="D109" s="9">
        <v>2632.6</v>
      </c>
      <c r="E109" s="9">
        <v>2920.5</v>
      </c>
      <c r="F109" s="9">
        <v>2923</v>
      </c>
      <c r="G109" s="9">
        <f t="shared" si="11"/>
        <v>100.08560178051704</v>
      </c>
      <c r="H109" s="9">
        <f t="shared" si="12"/>
        <v>111.03092000303883</v>
      </c>
    </row>
    <row r="110" spans="1:8" ht="31.5" x14ac:dyDescent="0.25">
      <c r="A110" s="30" t="s">
        <v>218</v>
      </c>
      <c r="B110" s="32" t="s">
        <v>221</v>
      </c>
      <c r="C110" s="32" t="s">
        <v>202</v>
      </c>
      <c r="D110" s="9">
        <v>9981.2000000000007</v>
      </c>
      <c r="E110" s="9">
        <v>11468.7</v>
      </c>
      <c r="F110" s="9">
        <v>11471</v>
      </c>
      <c r="G110" s="9">
        <f t="shared" si="11"/>
        <v>100.02005458334422</v>
      </c>
      <c r="H110" s="9">
        <f t="shared" si="12"/>
        <v>114.92606099466998</v>
      </c>
    </row>
    <row r="111" spans="1:8" ht="78.75" x14ac:dyDescent="0.25">
      <c r="A111" s="30" t="s">
        <v>220</v>
      </c>
      <c r="B111" s="7" t="s">
        <v>223</v>
      </c>
      <c r="C111" s="7" t="s">
        <v>59</v>
      </c>
      <c r="D111" s="9">
        <v>88.2</v>
      </c>
      <c r="E111" s="9">
        <v>88.2</v>
      </c>
      <c r="F111" s="21">
        <v>88</v>
      </c>
      <c r="G111" s="9">
        <f t="shared" si="11"/>
        <v>99.773242630385482</v>
      </c>
      <c r="H111" s="9">
        <f t="shared" si="12"/>
        <v>99.773242630385482</v>
      </c>
    </row>
    <row r="112" spans="1:8" ht="63" x14ac:dyDescent="0.25">
      <c r="A112" s="30" t="s">
        <v>222</v>
      </c>
      <c r="B112" s="32" t="s">
        <v>225</v>
      </c>
      <c r="C112" s="32" t="s">
        <v>202</v>
      </c>
      <c r="D112" s="16">
        <v>14781.9</v>
      </c>
      <c r="E112" s="16">
        <v>15362.4</v>
      </c>
      <c r="F112" s="16">
        <v>15596</v>
      </c>
      <c r="G112" s="9">
        <f t="shared" si="11"/>
        <v>101.52059574024892</v>
      </c>
      <c r="H112" s="9">
        <f t="shared" si="12"/>
        <v>105.50741109059052</v>
      </c>
    </row>
    <row r="113" spans="1:8" ht="63" x14ac:dyDescent="0.25">
      <c r="A113" s="30" t="s">
        <v>224</v>
      </c>
      <c r="B113" s="32" t="s">
        <v>227</v>
      </c>
      <c r="C113" s="10" t="s">
        <v>38</v>
      </c>
      <c r="D113" s="30">
        <v>418</v>
      </c>
      <c r="E113" s="30">
        <v>420.6</v>
      </c>
      <c r="F113" s="30">
        <v>380</v>
      </c>
      <c r="G113" s="9">
        <f t="shared" si="11"/>
        <v>90.347123157394194</v>
      </c>
      <c r="H113" s="9">
        <f t="shared" si="12"/>
        <v>90.909090909090907</v>
      </c>
    </row>
    <row r="114" spans="1:8" ht="47.25" x14ac:dyDescent="0.25">
      <c r="A114" s="30" t="s">
        <v>226</v>
      </c>
      <c r="B114" s="32" t="s">
        <v>229</v>
      </c>
      <c r="C114" s="10" t="s">
        <v>69</v>
      </c>
      <c r="D114" s="30">
        <v>160</v>
      </c>
      <c r="E114" s="30">
        <v>163</v>
      </c>
      <c r="F114" s="30">
        <v>212</v>
      </c>
      <c r="G114" s="9">
        <f t="shared" si="11"/>
        <v>130.06134969325154</v>
      </c>
      <c r="H114" s="9">
        <f t="shared" si="12"/>
        <v>132.5</v>
      </c>
    </row>
    <row r="115" spans="1:8" ht="63" x14ac:dyDescent="0.25">
      <c r="A115" s="30" t="s">
        <v>228</v>
      </c>
      <c r="B115" s="32" t="s">
        <v>231</v>
      </c>
      <c r="C115" s="32" t="s">
        <v>202</v>
      </c>
      <c r="D115" s="34">
        <v>1491.6</v>
      </c>
      <c r="E115" s="34">
        <v>1519.5</v>
      </c>
      <c r="F115" s="34">
        <v>1515.6</v>
      </c>
      <c r="G115" s="9">
        <f t="shared" si="11"/>
        <v>99.743336623889434</v>
      </c>
      <c r="H115" s="9">
        <f t="shared" si="12"/>
        <v>101.60901045856798</v>
      </c>
    </row>
    <row r="116" spans="1:8" ht="31.5" x14ac:dyDescent="0.25">
      <c r="A116" s="30" t="s">
        <v>230</v>
      </c>
      <c r="B116" s="32" t="s">
        <v>233</v>
      </c>
      <c r="C116" s="32" t="s">
        <v>277</v>
      </c>
      <c r="D116" s="30" t="s">
        <v>438</v>
      </c>
      <c r="E116" s="30" t="s">
        <v>410</v>
      </c>
      <c r="F116" s="30" t="s">
        <v>411</v>
      </c>
      <c r="G116" s="30" t="s">
        <v>412</v>
      </c>
      <c r="H116" s="30" t="s">
        <v>439</v>
      </c>
    </row>
    <row r="117" spans="1:8" ht="47.25" x14ac:dyDescent="0.25">
      <c r="A117" s="30" t="s">
        <v>232</v>
      </c>
      <c r="B117" s="32" t="s">
        <v>235</v>
      </c>
      <c r="C117" s="32" t="s">
        <v>202</v>
      </c>
      <c r="D117" s="30">
        <v>337.4</v>
      </c>
      <c r="E117" s="30">
        <v>343.8</v>
      </c>
      <c r="F117" s="30">
        <v>345</v>
      </c>
      <c r="G117" s="9">
        <f t="shared" si="11"/>
        <v>100.34904013961605</v>
      </c>
      <c r="H117" s="9">
        <f t="shared" si="12"/>
        <v>102.25251926496742</v>
      </c>
    </row>
    <row r="118" spans="1:8" ht="110.25" x14ac:dyDescent="0.25">
      <c r="A118" s="30" t="s">
        <v>234</v>
      </c>
      <c r="B118" s="32" t="s">
        <v>237</v>
      </c>
      <c r="C118" s="32" t="s">
        <v>202</v>
      </c>
      <c r="D118" s="9">
        <v>1693</v>
      </c>
      <c r="E118" s="9">
        <v>1796</v>
      </c>
      <c r="F118" s="9">
        <v>1810</v>
      </c>
      <c r="G118" s="9">
        <f t="shared" si="11"/>
        <v>100.77951002227172</v>
      </c>
      <c r="H118" s="9">
        <f t="shared" si="12"/>
        <v>106.9108092144123</v>
      </c>
    </row>
    <row r="119" spans="1:8" x14ac:dyDescent="0.25">
      <c r="A119" s="171" t="s">
        <v>238</v>
      </c>
      <c r="B119" s="171"/>
      <c r="C119" s="171"/>
      <c r="D119" s="171"/>
      <c r="E119" s="171"/>
      <c r="F119" s="171"/>
      <c r="G119" s="171"/>
      <c r="H119" s="171"/>
    </row>
    <row r="120" spans="1:8" ht="63" x14ac:dyDescent="0.25">
      <c r="A120" s="30" t="s">
        <v>236</v>
      </c>
      <c r="B120" s="7" t="s">
        <v>240</v>
      </c>
      <c r="C120" s="32" t="s">
        <v>136</v>
      </c>
      <c r="D120" s="30">
        <v>6361.2</v>
      </c>
      <c r="E120" s="30">
        <v>6559.2</v>
      </c>
      <c r="F120" s="30">
        <v>6967.2</v>
      </c>
      <c r="G120" s="9">
        <f t="shared" si="11"/>
        <v>106.2202707647274</v>
      </c>
      <c r="H120" s="9">
        <f t="shared" si="12"/>
        <v>109.52650443312581</v>
      </c>
    </row>
    <row r="121" spans="1:8" ht="78.75" x14ac:dyDescent="0.25">
      <c r="A121" s="30" t="s">
        <v>239</v>
      </c>
      <c r="B121" s="7" t="s">
        <v>242</v>
      </c>
      <c r="C121" s="32" t="s">
        <v>243</v>
      </c>
      <c r="D121" s="30">
        <v>168.6</v>
      </c>
      <c r="E121" s="30">
        <v>228.9</v>
      </c>
      <c r="F121" s="30">
        <v>217.2</v>
      </c>
      <c r="G121" s="9">
        <f t="shared" si="11"/>
        <v>94.88859764089122</v>
      </c>
      <c r="H121" s="9">
        <f t="shared" si="12"/>
        <v>128.82562277580072</v>
      </c>
    </row>
    <row r="122" spans="1:8" ht="31.5" x14ac:dyDescent="0.25">
      <c r="A122" s="30" t="s">
        <v>241</v>
      </c>
      <c r="B122" s="32" t="s">
        <v>245</v>
      </c>
      <c r="C122" s="32" t="s">
        <v>243</v>
      </c>
      <c r="D122" s="30">
        <v>39.799999999999997</v>
      </c>
      <c r="E122" s="30">
        <v>40.200000000000003</v>
      </c>
      <c r="F122" s="30">
        <v>42.6</v>
      </c>
      <c r="G122" s="9">
        <f t="shared" si="11"/>
        <v>105.97014925373134</v>
      </c>
      <c r="H122" s="9">
        <f t="shared" si="12"/>
        <v>107.03517587939699</v>
      </c>
    </row>
    <row r="123" spans="1:8" x14ac:dyDescent="0.25">
      <c r="A123" s="171" t="s">
        <v>246</v>
      </c>
      <c r="B123" s="171"/>
      <c r="C123" s="171"/>
      <c r="D123" s="171"/>
      <c r="E123" s="171"/>
      <c r="F123" s="171"/>
      <c r="G123" s="171"/>
      <c r="H123" s="171"/>
    </row>
    <row r="124" spans="1:8" ht="47.25" x14ac:dyDescent="0.25">
      <c r="A124" s="30" t="s">
        <v>244</v>
      </c>
      <c r="B124" s="32" t="s">
        <v>248</v>
      </c>
      <c r="C124" s="32" t="s">
        <v>69</v>
      </c>
      <c r="D124" s="30">
        <v>10948</v>
      </c>
      <c r="E124" s="30">
        <v>10290</v>
      </c>
      <c r="F124" s="30">
        <v>9944</v>
      </c>
      <c r="G124" s="9">
        <f t="shared" si="11"/>
        <v>96.637512147716237</v>
      </c>
      <c r="H124" s="9">
        <f t="shared" si="12"/>
        <v>90.82937522835222</v>
      </c>
    </row>
    <row r="125" spans="1:8" ht="47.25" x14ac:dyDescent="0.25">
      <c r="A125" s="30" t="s">
        <v>247</v>
      </c>
      <c r="B125" s="32" t="s">
        <v>250</v>
      </c>
      <c r="C125" s="32" t="s">
        <v>72</v>
      </c>
      <c r="D125" s="30">
        <v>20160</v>
      </c>
      <c r="E125" s="30">
        <v>19170</v>
      </c>
      <c r="F125" s="20">
        <v>11791</v>
      </c>
      <c r="G125" s="9">
        <f t="shared" si="11"/>
        <v>61.507563901930098</v>
      </c>
      <c r="H125" s="9">
        <f t="shared" si="12"/>
        <v>58.48710317460317</v>
      </c>
    </row>
    <row r="126" spans="1:8" ht="141.75" x14ac:dyDescent="0.25">
      <c r="A126" s="30" t="s">
        <v>249</v>
      </c>
      <c r="B126" s="32" t="s">
        <v>252</v>
      </c>
      <c r="C126" s="32" t="s">
        <v>253</v>
      </c>
      <c r="D126" s="9">
        <v>837</v>
      </c>
      <c r="E126" s="9">
        <v>1074</v>
      </c>
      <c r="F126" s="20">
        <v>142.69999999999999</v>
      </c>
      <c r="G126" s="9">
        <f t="shared" si="11"/>
        <v>13.28677839851024</v>
      </c>
      <c r="H126" s="9">
        <f t="shared" si="12"/>
        <v>17.048984468339306</v>
      </c>
    </row>
    <row r="127" spans="1:8" x14ac:dyDescent="0.25">
      <c r="A127" s="171" t="s">
        <v>254</v>
      </c>
      <c r="B127" s="171"/>
      <c r="C127" s="171"/>
      <c r="D127" s="171"/>
      <c r="E127" s="171"/>
      <c r="F127" s="171"/>
      <c r="G127" s="171"/>
      <c r="H127" s="171"/>
    </row>
    <row r="128" spans="1:8" ht="78.75" x14ac:dyDescent="0.25">
      <c r="A128" s="30" t="s">
        <v>251</v>
      </c>
      <c r="B128" s="32" t="s">
        <v>256</v>
      </c>
      <c r="C128" s="32" t="s">
        <v>59</v>
      </c>
      <c r="D128" s="30">
        <v>100</v>
      </c>
      <c r="E128" s="30">
        <v>100</v>
      </c>
      <c r="F128" s="30">
        <v>100</v>
      </c>
      <c r="G128" s="30">
        <v>100</v>
      </c>
      <c r="H128" s="30">
        <v>100</v>
      </c>
    </row>
    <row r="129" spans="1:9" ht="159" customHeight="1" x14ac:dyDescent="0.25">
      <c r="A129" s="30" t="s">
        <v>255</v>
      </c>
      <c r="B129" s="32" t="s">
        <v>258</v>
      </c>
      <c r="C129" s="32" t="s">
        <v>59</v>
      </c>
      <c r="D129" s="30">
        <v>100</v>
      </c>
      <c r="E129" s="30">
        <v>100</v>
      </c>
      <c r="F129" s="30">
        <v>100</v>
      </c>
      <c r="G129" s="30">
        <v>100</v>
      </c>
      <c r="H129" s="30">
        <v>100</v>
      </c>
    </row>
    <row r="130" spans="1:9" ht="78.75" x14ac:dyDescent="0.25">
      <c r="A130" s="30" t="s">
        <v>257</v>
      </c>
      <c r="B130" s="32" t="s">
        <v>260</v>
      </c>
      <c r="C130" s="32" t="s">
        <v>59</v>
      </c>
      <c r="D130" s="30" t="s">
        <v>398</v>
      </c>
      <c r="E130" s="30" t="s">
        <v>398</v>
      </c>
      <c r="F130" s="30" t="s">
        <v>398</v>
      </c>
      <c r="G130" s="30" t="s">
        <v>398</v>
      </c>
      <c r="H130" s="30" t="s">
        <v>398</v>
      </c>
    </row>
    <row r="131" spans="1:9" ht="173.25" x14ac:dyDescent="0.25">
      <c r="A131" s="30" t="s">
        <v>259</v>
      </c>
      <c r="B131" s="32" t="s">
        <v>262</v>
      </c>
      <c r="C131" s="32" t="s">
        <v>69</v>
      </c>
      <c r="D131" s="30">
        <v>4</v>
      </c>
      <c r="E131" s="30">
        <v>3</v>
      </c>
      <c r="F131" s="30">
        <v>3</v>
      </c>
      <c r="G131" s="30">
        <v>100</v>
      </c>
      <c r="H131" s="30">
        <v>75</v>
      </c>
    </row>
    <row r="132" spans="1:9" ht="110.25" x14ac:dyDescent="0.25">
      <c r="A132" s="30" t="s">
        <v>261</v>
      </c>
      <c r="B132" s="32" t="s">
        <v>264</v>
      </c>
      <c r="C132" s="32" t="s">
        <v>265</v>
      </c>
      <c r="D132" s="30">
        <v>15</v>
      </c>
      <c r="E132" s="30">
        <v>15</v>
      </c>
      <c r="F132" s="30">
        <v>15</v>
      </c>
      <c r="G132" s="30">
        <v>100</v>
      </c>
      <c r="H132" s="30">
        <v>100</v>
      </c>
    </row>
    <row r="133" spans="1:9" ht="80.25" customHeight="1" x14ac:dyDescent="0.25">
      <c r="A133" s="30" t="s">
        <v>263</v>
      </c>
      <c r="B133" s="32" t="s">
        <v>267</v>
      </c>
      <c r="C133" s="32" t="s">
        <v>69</v>
      </c>
      <c r="D133" s="30">
        <v>1</v>
      </c>
      <c r="E133" s="30">
        <v>1</v>
      </c>
      <c r="F133" s="30">
        <v>1</v>
      </c>
      <c r="G133" s="30">
        <v>100</v>
      </c>
      <c r="H133" s="30">
        <v>100</v>
      </c>
    </row>
    <row r="134" spans="1:9" ht="96" customHeight="1" x14ac:dyDescent="0.25">
      <c r="A134" s="30" t="s">
        <v>266</v>
      </c>
      <c r="B134" s="32" t="s">
        <v>268</v>
      </c>
      <c r="C134" s="32" t="s">
        <v>69</v>
      </c>
      <c r="D134" s="30">
        <v>0</v>
      </c>
      <c r="E134" s="30">
        <v>10</v>
      </c>
      <c r="F134" s="30">
        <v>10</v>
      </c>
      <c r="G134" s="30">
        <v>100</v>
      </c>
      <c r="H134" s="30"/>
    </row>
    <row r="136" spans="1:9" ht="80.25" customHeight="1" x14ac:dyDescent="0.25">
      <c r="A136" s="155" t="s">
        <v>278</v>
      </c>
      <c r="B136" s="155"/>
      <c r="C136" s="155"/>
      <c r="D136" s="155"/>
      <c r="E136" s="155"/>
      <c r="F136" s="155"/>
      <c r="G136" s="155"/>
      <c r="H136" s="155"/>
    </row>
    <row r="138" spans="1:9" x14ac:dyDescent="0.25">
      <c r="B138" s="24" t="s">
        <v>441</v>
      </c>
      <c r="C138" s="24"/>
      <c r="D138" s="25"/>
      <c r="E138" s="25"/>
      <c r="F138" s="25"/>
      <c r="G138" s="25"/>
      <c r="H138" s="25"/>
      <c r="I138" s="25"/>
    </row>
    <row r="139" spans="1:9" x14ac:dyDescent="0.25">
      <c r="B139" s="24" t="s">
        <v>442</v>
      </c>
      <c r="C139" s="24"/>
      <c r="D139" s="25"/>
      <c r="E139" s="25"/>
      <c r="F139" s="25"/>
      <c r="G139" s="25"/>
      <c r="H139" s="25"/>
      <c r="I139" s="25"/>
    </row>
    <row r="140" spans="1:9" x14ac:dyDescent="0.25">
      <c r="B140" s="24" t="s">
        <v>443</v>
      </c>
      <c r="C140" s="24"/>
      <c r="D140" s="25"/>
      <c r="E140" s="25"/>
      <c r="F140" s="25"/>
      <c r="G140" s="25"/>
      <c r="H140" s="25" t="s">
        <v>444</v>
      </c>
      <c r="I140" s="25"/>
    </row>
    <row r="141" spans="1:9" x14ac:dyDescent="0.25">
      <c r="I141" s="38"/>
    </row>
    <row r="142" spans="1:9" x14ac:dyDescent="0.25">
      <c r="B142" s="38" t="s">
        <v>535</v>
      </c>
      <c r="I142" s="38"/>
    </row>
    <row r="143" spans="1:9" x14ac:dyDescent="0.25">
      <c r="B143" s="37" t="s">
        <v>536</v>
      </c>
      <c r="I143" s="38"/>
    </row>
    <row r="144" spans="1:9" x14ac:dyDescent="0.25">
      <c r="I144" s="38"/>
    </row>
  </sheetData>
  <mergeCells count="45">
    <mergeCell ref="A100:A101"/>
    <mergeCell ref="A103:A104"/>
    <mergeCell ref="A136:H136"/>
    <mergeCell ref="A119:H119"/>
    <mergeCell ref="A123:H123"/>
    <mergeCell ref="A127:H127"/>
    <mergeCell ref="A36:A38"/>
    <mergeCell ref="A40:A44"/>
    <mergeCell ref="A49:A52"/>
    <mergeCell ref="A82:A85"/>
    <mergeCell ref="A80:A81"/>
    <mergeCell ref="A46:H46"/>
    <mergeCell ref="A54:H54"/>
    <mergeCell ref="A58:A59"/>
    <mergeCell ref="B58:B59"/>
    <mergeCell ref="C58:C59"/>
    <mergeCell ref="D58:D59"/>
    <mergeCell ref="E58:E59"/>
    <mergeCell ref="F58:F59"/>
    <mergeCell ref="G58:G59"/>
    <mergeCell ref="H58:H59"/>
    <mergeCell ref="A74:A75"/>
    <mergeCell ref="G64:G65"/>
    <mergeCell ref="H64:H65"/>
    <mergeCell ref="A91:H91"/>
    <mergeCell ref="A98:H98"/>
    <mergeCell ref="A64:A65"/>
    <mergeCell ref="B64:B65"/>
    <mergeCell ref="C64:C65"/>
    <mergeCell ref="D64:D65"/>
    <mergeCell ref="E64:E65"/>
    <mergeCell ref="F64:F65"/>
    <mergeCell ref="A14:A20"/>
    <mergeCell ref="A23:H23"/>
    <mergeCell ref="A24:H24"/>
    <mergeCell ref="A35:H35"/>
    <mergeCell ref="A7:H7"/>
    <mergeCell ref="H4:H5"/>
    <mergeCell ref="A2:H2"/>
    <mergeCell ref="A4:A5"/>
    <mergeCell ref="B4:B5"/>
    <mergeCell ref="C4:C5"/>
    <mergeCell ref="D4:D5"/>
    <mergeCell ref="E4:F4"/>
    <mergeCell ref="G4:G5"/>
  </mergeCells>
  <pageMargins left="0.70866141732283472" right="0.70866141732283472" top="0.74803149606299213" bottom="0.74803149606299213" header="0.31496062992125984" footer="0.31496062992125984"/>
  <pageSetup paperSize="9" orientation="landscape" r:id="rId1"/>
  <ignoredErrors>
    <ignoredError sqref="D29"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форма №1</vt:lpstr>
      <vt:lpstr>форма №2</vt:lpstr>
      <vt:lpstr>форма №3</vt:lpstr>
      <vt:lpstr>'форма №3'!_GoBack</vt:lpstr>
      <vt:lpstr>'форма №3'!Заголовки_для_печати</vt:lpstr>
      <vt:lpstr>'форма №1'!Область_печати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Никулин</dc:creator>
  <cp:lastModifiedBy>pogodin</cp:lastModifiedBy>
  <cp:lastPrinted>2014-04-18T07:51:16Z</cp:lastPrinted>
  <dcterms:created xsi:type="dcterms:W3CDTF">2014-03-25T12:16:53Z</dcterms:created>
  <dcterms:modified xsi:type="dcterms:W3CDTF">2014-06-26T13:40:29Z</dcterms:modified>
</cp:coreProperties>
</file>