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ogodin\Desktop\"/>
    </mc:Choice>
  </mc:AlternateContent>
  <bookViews>
    <workbookView xWindow="0" yWindow="0" windowWidth="20490" windowHeight="7755" activeTab="2"/>
  </bookViews>
  <sheets>
    <sheet name="форма №1" sheetId="1" r:id="rId1"/>
    <sheet name="форма №2" sheetId="2" r:id="rId2"/>
    <sheet name="форма №3" sheetId="3" r:id="rId3"/>
  </sheets>
  <definedNames>
    <definedName name="_GoBack" localSheetId="2">'форма №3'!$G$4</definedName>
    <definedName name="_xlnm.Print_Titles" localSheetId="2">'форма №3'!$4:$5</definedName>
    <definedName name="_xlnm.Print_Area" localSheetId="0">'форма №1'!$A$1:$L$191</definedName>
  </definedNames>
  <calcPr calcId="152511"/>
  <fileRecoveryPr repairLoad="1"/>
</workbook>
</file>

<file path=xl/calcChain.xml><?xml version="1.0" encoding="utf-8"?>
<calcChain xmlns="http://schemas.openxmlformats.org/spreadsheetml/2006/main">
  <c r="D29" i="1" l="1"/>
  <c r="D72" i="1"/>
  <c r="E141" i="1"/>
  <c r="E162" i="1"/>
  <c r="E166" i="1"/>
  <c r="E175" i="1"/>
  <c r="E187" i="1"/>
  <c r="D187" i="1"/>
  <c r="D153" i="1" l="1"/>
  <c r="D152" i="1"/>
  <c r="E55" i="1"/>
  <c r="D55" i="1"/>
  <c r="E49" i="1" l="1"/>
  <c r="E47" i="1" s="1"/>
  <c r="D49" i="1"/>
  <c r="D48" i="1"/>
  <c r="E54" i="1"/>
  <c r="E53" i="1"/>
  <c r="E52" i="1"/>
  <c r="D54" i="1"/>
  <c r="D53" i="1"/>
  <c r="D52" i="1"/>
  <c r="E46" i="1"/>
  <c r="E45" i="1"/>
  <c r="E44" i="1"/>
  <c r="E43" i="1"/>
  <c r="E42" i="1"/>
  <c r="E41" i="1"/>
  <c r="E40" i="1"/>
  <c r="E39" i="1"/>
  <c r="E38" i="1"/>
  <c r="E37" i="1"/>
  <c r="E36" i="1"/>
  <c r="E35" i="1"/>
  <c r="E34" i="1"/>
  <c r="E33" i="1"/>
  <c r="E32" i="1"/>
  <c r="D46" i="1"/>
  <c r="D45" i="1"/>
  <c r="D44" i="1"/>
  <c r="D43" i="1"/>
  <c r="D42" i="1"/>
  <c r="D41" i="1"/>
  <c r="D40" i="1"/>
  <c r="D39" i="1"/>
  <c r="D38" i="1"/>
  <c r="D37" i="1"/>
  <c r="D36" i="1"/>
  <c r="D35" i="1"/>
  <c r="D33" i="1"/>
  <c r="D32" i="1"/>
  <c r="D34" i="1"/>
  <c r="K31" i="1"/>
  <c r="J31" i="1"/>
  <c r="H31" i="1"/>
  <c r="G31" i="1"/>
  <c r="F31" i="1"/>
  <c r="D47" i="1" l="1"/>
  <c r="E31" i="1"/>
  <c r="E123" i="1"/>
  <c r="E130" i="1" s="1"/>
  <c r="I123" i="1"/>
  <c r="E78" i="1"/>
  <c r="E79" i="1" s="1"/>
  <c r="D106" i="1" l="1"/>
  <c r="K109" i="1" l="1"/>
  <c r="J109" i="1"/>
  <c r="I109" i="1"/>
  <c r="G109" i="1"/>
  <c r="F109" i="1"/>
  <c r="D109" i="1" s="1"/>
  <c r="D120" i="1" s="1"/>
  <c r="E109" i="1"/>
  <c r="E120" i="1" s="1"/>
  <c r="E131" i="1" s="1"/>
  <c r="K81" i="1"/>
  <c r="J81" i="1"/>
  <c r="I81" i="1"/>
  <c r="H81" i="1"/>
  <c r="G81" i="1"/>
  <c r="F81" i="1"/>
  <c r="E81" i="1"/>
  <c r="E103" i="1" s="1"/>
  <c r="D81" i="1"/>
  <c r="K51" i="1"/>
  <c r="J51" i="1"/>
  <c r="I51" i="1"/>
  <c r="H51" i="1"/>
  <c r="G51" i="1"/>
  <c r="F51" i="1"/>
  <c r="D51" i="1" s="1"/>
  <c r="E51" i="1"/>
  <c r="E59" i="1" s="1"/>
  <c r="I47" i="1"/>
  <c r="H47" i="1"/>
  <c r="I31" i="1"/>
  <c r="D159" i="1" l="1"/>
  <c r="D158" i="1"/>
  <c r="D157" i="1"/>
  <c r="D162" i="1" l="1"/>
  <c r="H64" i="3"/>
  <c r="G64" i="3"/>
  <c r="H94" i="3"/>
  <c r="G94" i="3"/>
  <c r="H57" i="3" l="1"/>
  <c r="H56" i="3"/>
  <c r="G56" i="3"/>
  <c r="H125" i="3" l="1"/>
  <c r="H126" i="3"/>
  <c r="G125" i="3"/>
  <c r="G126" i="3"/>
  <c r="H124" i="3"/>
  <c r="G124" i="3"/>
  <c r="H121" i="3"/>
  <c r="H122" i="3"/>
  <c r="G121" i="3"/>
  <c r="G122" i="3"/>
  <c r="H120" i="3"/>
  <c r="G120" i="3"/>
  <c r="H118" i="3"/>
  <c r="G118" i="3"/>
  <c r="H117" i="3"/>
  <c r="G117" i="3"/>
  <c r="H114" i="3"/>
  <c r="H115" i="3"/>
  <c r="G114" i="3"/>
  <c r="G115" i="3"/>
  <c r="H107" i="3"/>
  <c r="H108" i="3"/>
  <c r="H109" i="3"/>
  <c r="H110" i="3"/>
  <c r="H111" i="3"/>
  <c r="H112" i="3"/>
  <c r="H113" i="3"/>
  <c r="G107" i="3"/>
  <c r="G108" i="3"/>
  <c r="G109" i="3"/>
  <c r="G110" i="3"/>
  <c r="G111" i="3"/>
  <c r="G112" i="3"/>
  <c r="G113" i="3"/>
  <c r="H100" i="3"/>
  <c r="H101" i="3"/>
  <c r="H102" i="3"/>
  <c r="H103" i="3"/>
  <c r="H104" i="3"/>
  <c r="H105" i="3"/>
  <c r="H106" i="3"/>
  <c r="G100" i="3"/>
  <c r="G101" i="3"/>
  <c r="G102" i="3"/>
  <c r="G103" i="3"/>
  <c r="G104" i="3"/>
  <c r="G105" i="3"/>
  <c r="G106" i="3"/>
  <c r="H99" i="3"/>
  <c r="G99" i="3"/>
  <c r="H93" i="3"/>
  <c r="H95" i="3"/>
  <c r="H96" i="3"/>
  <c r="H97" i="3"/>
  <c r="G93" i="3"/>
  <c r="G95" i="3"/>
  <c r="G96" i="3"/>
  <c r="G97" i="3"/>
  <c r="H92" i="3"/>
  <c r="G92" i="3"/>
  <c r="H89" i="3"/>
  <c r="H90" i="3"/>
  <c r="G89" i="3"/>
  <c r="G90" i="3"/>
  <c r="H88" i="3"/>
  <c r="G88" i="3"/>
  <c r="H87" i="3"/>
  <c r="G87" i="3"/>
  <c r="H86" i="3"/>
  <c r="G86" i="3"/>
  <c r="H82" i="3"/>
  <c r="H83" i="3"/>
  <c r="H84" i="3"/>
  <c r="H85" i="3"/>
  <c r="G82" i="3"/>
  <c r="G83" i="3"/>
  <c r="G84" i="3"/>
  <c r="G85" i="3"/>
  <c r="H78" i="3"/>
  <c r="H79" i="3"/>
  <c r="H80" i="3"/>
  <c r="H81" i="3"/>
  <c r="G78" i="3"/>
  <c r="G79" i="3"/>
  <c r="G80" i="3"/>
  <c r="G81" i="3"/>
  <c r="H74" i="3"/>
  <c r="H75" i="3"/>
  <c r="H76" i="3"/>
  <c r="G74" i="3"/>
  <c r="G75" i="3"/>
  <c r="G76" i="3"/>
  <c r="H69" i="3"/>
  <c r="H70" i="3"/>
  <c r="H71" i="3"/>
  <c r="H72" i="3"/>
  <c r="G69" i="3"/>
  <c r="G70" i="3"/>
  <c r="G71" i="3"/>
  <c r="G72" i="3"/>
  <c r="H67" i="3"/>
  <c r="G67" i="3"/>
  <c r="H66" i="3"/>
  <c r="G66" i="3"/>
  <c r="H62" i="3"/>
  <c r="H63" i="3"/>
  <c r="G62" i="3"/>
  <c r="G63" i="3"/>
  <c r="H61" i="3"/>
  <c r="G61" i="3"/>
  <c r="H55" i="3"/>
  <c r="G55" i="3"/>
  <c r="H53" i="3"/>
  <c r="G53" i="3"/>
  <c r="H42" i="3"/>
  <c r="H43" i="3"/>
  <c r="H44" i="3"/>
  <c r="H45" i="3"/>
  <c r="G42" i="3"/>
  <c r="G43" i="3"/>
  <c r="G44" i="3"/>
  <c r="G45" i="3"/>
  <c r="H41" i="3"/>
  <c r="G41" i="3"/>
  <c r="H50" i="3"/>
  <c r="H51" i="3"/>
  <c r="H52" i="3"/>
  <c r="G50" i="3"/>
  <c r="G51" i="3"/>
  <c r="G52" i="3"/>
  <c r="H48" i="3"/>
  <c r="G48" i="3"/>
  <c r="H47" i="3"/>
  <c r="G47" i="3"/>
  <c r="H34" i="3"/>
  <c r="G34" i="3"/>
  <c r="H33" i="3"/>
  <c r="G33" i="3"/>
  <c r="G27" i="3"/>
  <c r="H25" i="3"/>
  <c r="G26" i="3"/>
  <c r="G25" i="3"/>
  <c r="E66" i="1" l="1"/>
  <c r="E72" i="1" s="1"/>
  <c r="E27" i="1" l="1"/>
  <c r="E29" i="1" s="1"/>
  <c r="E144" i="1" l="1"/>
  <c r="E146" i="1" s="1"/>
  <c r="D144" i="1" l="1"/>
  <c r="D146" i="1" s="1"/>
  <c r="E149" i="1" l="1"/>
  <c r="D148" i="1" l="1"/>
  <c r="E148" i="1"/>
  <c r="E154" i="1" s="1"/>
  <c r="E133" i="1"/>
  <c r="E136" i="1" s="1"/>
  <c r="E188" i="1" s="1"/>
  <c r="D169" i="1" l="1"/>
  <c r="D175" i="1" s="1"/>
  <c r="D164" i="1"/>
  <c r="D166" i="1" s="1"/>
  <c r="D149" i="1"/>
  <c r="D154" i="1" s="1"/>
  <c r="D138" i="1"/>
  <c r="D141" i="1" s="1"/>
  <c r="D133" i="1"/>
  <c r="D136" i="1" s="1"/>
  <c r="XFD136" i="1" s="1"/>
  <c r="D129" i="1"/>
  <c r="D122" i="1"/>
  <c r="D130" i="1" s="1"/>
  <c r="D107" i="1"/>
  <c r="D100" i="1"/>
  <c r="D98" i="1"/>
  <c r="D103" i="1" s="1"/>
  <c r="D78" i="1"/>
  <c r="D79" i="1" s="1"/>
  <c r="D31" i="1"/>
  <c r="D59" i="1" s="1"/>
  <c r="D188" i="1" l="1"/>
  <c r="D131" i="1"/>
</calcChain>
</file>

<file path=xl/sharedStrings.xml><?xml version="1.0" encoding="utf-8"?>
<sst xmlns="http://schemas.openxmlformats.org/spreadsheetml/2006/main" count="1212" uniqueCount="652">
  <si>
    <t>№ п/п</t>
  </si>
  <si>
    <t>Наименование мероприятия, объектов¹</t>
  </si>
  <si>
    <t>Территория поселения (населенный пункт)</t>
  </si>
  <si>
    <t>Объем финансирования</t>
  </si>
  <si>
    <t xml:space="preserve">Примечание² </t>
  </si>
  <si>
    <t>ВСЕГО</t>
  </si>
  <si>
    <t>Краевой бюджет</t>
  </si>
  <si>
    <t>Местный бюджет</t>
  </si>
  <si>
    <t>План</t>
  </si>
  <si>
    <t>Факт</t>
  </si>
  <si>
    <t>в том числе жилищное хозяйство</t>
  </si>
  <si>
    <t>Внебюджетные средства</t>
  </si>
  <si>
    <t xml:space="preserve">           коммунальное хозяйство</t>
  </si>
  <si>
    <t xml:space="preserve">           благоустройство</t>
  </si>
  <si>
    <t xml:space="preserve">¹ Указывается точный перечень мероприятий согласно приложению № 1, утвержденной Программы социально-экономического развития муниципального образования (муниципальных районов и городских округов) на период до 2017 года. </t>
  </si>
  <si>
    <t>² Выполнение мероприятия, социально-экономический эффект от реализации мероприятия, текущая стадия, причины не выполнения мероприятия в обозначенные сроки.</t>
  </si>
  <si>
    <t>Реализация программных мероприятий социально-экономического развития 
муниципального образования в 2013 году</t>
  </si>
  <si>
    <t>Приложение 
к письму министерства экономики Краснодарского края
от _____________ №______________</t>
  </si>
  <si>
    <t>Отрасль, в которой реализуется проект</t>
  </si>
  <si>
    <t>Наименование инвестиционного проекта</t>
  </si>
  <si>
    <t>Срок реализации</t>
  </si>
  <si>
    <t>Место реализации</t>
  </si>
  <si>
    <t>Текущая стадия реализации проекта</t>
  </si>
  <si>
    <t>Соблюдение сроков реализации проектов</t>
  </si>
  <si>
    <t>Инвестиционные проекты со сроком окончания в 2013 году</t>
  </si>
  <si>
    <t>1.</t>
  </si>
  <si>
    <t>2.</t>
  </si>
  <si>
    <t>3.</t>
  </si>
  <si>
    <t>Инвестиционные проекты, реализуемые в 2013-2017 годах</t>
  </si>
  <si>
    <t>Информация о реализации инвестиционных проектов, утвержденных Программой социально-экономического развития муниципального образования на период до 2017 года</t>
  </si>
  <si>
    <t>Наименование показателей</t>
  </si>
  <si>
    <t>Ед. изм.</t>
  </si>
  <si>
    <t>2012 год</t>
  </si>
  <si>
    <t>2013 год</t>
  </si>
  <si>
    <t>Исполнение плана, %</t>
  </si>
  <si>
    <t>Уровень жизни населения</t>
  </si>
  <si>
    <t>Мониторинг целевых индикаторов Программы социально-экономического развития 
муниципального образования на период до 2017 года за 2013 год*</t>
  </si>
  <si>
    <t>Среднегодовая численность постоянного населения – всего</t>
  </si>
  <si>
    <t>тыс. чел.</t>
  </si>
  <si>
    <t>Общий коэффициент рождаемости</t>
  </si>
  <si>
    <t>число родившихся на 1000 человек населения</t>
  </si>
  <si>
    <t>Общий коэффициент смертности</t>
  </si>
  <si>
    <t>число умерших на 1000 чел. населения</t>
  </si>
  <si>
    <t>4.</t>
  </si>
  <si>
    <t>Среднегодовая численность занятых в экономике</t>
  </si>
  <si>
    <t xml:space="preserve">тыс. чел. </t>
  </si>
  <si>
    <t>5.</t>
  </si>
  <si>
    <t>Среднедушевой денежный доход на одного жителя</t>
  </si>
  <si>
    <t>руб.</t>
  </si>
  <si>
    <t>6.</t>
  </si>
  <si>
    <t>7.</t>
  </si>
  <si>
    <t xml:space="preserve">врачей </t>
  </si>
  <si>
    <t>среднего медицинского персонала</t>
  </si>
  <si>
    <t>младшего медицинского персонала</t>
  </si>
  <si>
    <t>педагогических работников системы дошкольного образования детей</t>
  </si>
  <si>
    <t>педагогических работников общего образования</t>
  </si>
  <si>
    <t>работников культуры</t>
  </si>
  <si>
    <t>8.</t>
  </si>
  <si>
    <t>Соотношение средней заработной платы муниципального образования к средней заработной плате в Краснодарском крае</t>
  </si>
  <si>
    <t>%</t>
  </si>
  <si>
    <t>9.</t>
  </si>
  <si>
    <t>Уровень регистрируемой безработицы к численности трудоспособного населения в трудоспособном возрасте</t>
  </si>
  <si>
    <t>Заработная плата работников бюджетной сферы, в том числе:</t>
  </si>
  <si>
    <t>Социальная сфера</t>
  </si>
  <si>
    <t>Образование</t>
  </si>
  <si>
    <t>10.</t>
  </si>
  <si>
    <t>Охват детей в возрасте 3-7 лет дошкольными учреждениями</t>
  </si>
  <si>
    <t>11.</t>
  </si>
  <si>
    <t>Количество групп альтернативных моделей дошкольного образования</t>
  </si>
  <si>
    <t>единиц</t>
  </si>
  <si>
    <t>12.</t>
  </si>
  <si>
    <t>Численность детей от 0 до 7 лет, состоящих на учете для определения в дошкольные учреждения</t>
  </si>
  <si>
    <t>человек</t>
  </si>
  <si>
    <t>13.</t>
  </si>
  <si>
    <t>Строительство детских дошкольных учреждений</t>
  </si>
  <si>
    <t>ед./мест</t>
  </si>
  <si>
    <t>14.</t>
  </si>
  <si>
    <t>Реконструкция  детских дошкольных учреждений</t>
  </si>
  <si>
    <t>15.</t>
  </si>
  <si>
    <t>Капитальный ремонт детских дошкольных учреждений</t>
  </si>
  <si>
    <t>16.</t>
  </si>
  <si>
    <t>Строительство учреждений общего образования</t>
  </si>
  <si>
    <t>17.</t>
  </si>
  <si>
    <t>Капитальный ремонт учреждений общего образования</t>
  </si>
  <si>
    <t>18.</t>
  </si>
  <si>
    <t>Доля учащихся, занимающихся в первую смену</t>
  </si>
  <si>
    <t>19.</t>
  </si>
  <si>
    <t>Численность учащихся, приходящихся на 1 учителя</t>
  </si>
  <si>
    <t>чел.</t>
  </si>
  <si>
    <t>Здравоохранение</t>
  </si>
  <si>
    <t>20.</t>
  </si>
  <si>
    <t>Ввод в эксплуатацию:</t>
  </si>
  <si>
    <t>амбулаторно-поликлинических учреждений</t>
  </si>
  <si>
    <t>ед.</t>
  </si>
  <si>
    <t>больниц</t>
  </si>
  <si>
    <t>21.</t>
  </si>
  <si>
    <t>Строительство и ввод в эксплуатацию офисов врачей общей практики</t>
  </si>
  <si>
    <t>22.</t>
  </si>
  <si>
    <t>Обеспеченность населения:</t>
  </si>
  <si>
    <t>коек на 10  тыс. жителей</t>
  </si>
  <si>
    <t>посещений в смену на 10 тыс. жителей</t>
  </si>
  <si>
    <t>чел. на 10 тыс. населения</t>
  </si>
  <si>
    <t>23.</t>
  </si>
  <si>
    <t xml:space="preserve">Срок ожидания приезда скорой помощи </t>
  </si>
  <si>
    <t>мин.</t>
  </si>
  <si>
    <t>Культура</t>
  </si>
  <si>
    <t>24.</t>
  </si>
  <si>
    <t>Число учреждений культуры и искусства</t>
  </si>
  <si>
    <t>25.</t>
  </si>
  <si>
    <t>Охват детей школьного возраста эстетическим образованием</t>
  </si>
  <si>
    <t>26.</t>
  </si>
  <si>
    <t>Уровень обеспеченности спортивными сооружениями:</t>
  </si>
  <si>
    <t>спортивными залами</t>
  </si>
  <si>
    <t>%  к социальному нормативу</t>
  </si>
  <si>
    <t>плавательными бассейнами</t>
  </si>
  <si>
    <t>% к социальному нормативу</t>
  </si>
  <si>
    <t>плоскостными спортивными сооружениями</t>
  </si>
  <si>
    <t>27.</t>
  </si>
  <si>
    <t>Удельный вес населения, систематически занимающихся физической культурой и спортом</t>
  </si>
  <si>
    <t>Обеспеченность жильем</t>
  </si>
  <si>
    <t>28.</t>
  </si>
  <si>
    <t xml:space="preserve">Общая площадь жилого фонда муниципального образования </t>
  </si>
  <si>
    <t>29.</t>
  </si>
  <si>
    <t>Общая площадь муниципального жилого фонда, нуждающегося в капитальном ремонте</t>
  </si>
  <si>
    <t>30.</t>
  </si>
  <si>
    <t>Доля населения, проживающего в многоквартирных домах, признанных в установленном порядке аварийным и ветхим жильем</t>
  </si>
  <si>
    <t>31.</t>
  </si>
  <si>
    <t xml:space="preserve">Обеспеченность жильем (на конец года) </t>
  </si>
  <si>
    <t>32.</t>
  </si>
  <si>
    <t>Число семей, стоящих на учете в качестве нуждающихся в жилых помещениях</t>
  </si>
  <si>
    <t>33.</t>
  </si>
  <si>
    <t>Ввод в действие жилых домов за счет всех источников финансирования</t>
  </si>
  <si>
    <t>34.</t>
  </si>
  <si>
    <t>Количество предоставленных жилищных, в т. ч. ипотечных кредитов населению на цели приобретения (строительства) жилья</t>
  </si>
  <si>
    <t>35.</t>
  </si>
  <si>
    <t>Объем предоставленных жилищных, в т. ч. ипотечных кредитов населению на цели приобретения (строительства) жилья</t>
  </si>
  <si>
    <t>млн. рублей</t>
  </si>
  <si>
    <t>36.</t>
  </si>
  <si>
    <t>Количество свободных земельных участков, подлежащих предоставлению для жилищного строительства семьям, имеющим трех и более детей</t>
  </si>
  <si>
    <t>37.</t>
  </si>
  <si>
    <t xml:space="preserve">Протяженность водопроводных сетей </t>
  </si>
  <si>
    <t>км</t>
  </si>
  <si>
    <t>38.</t>
  </si>
  <si>
    <t>Реконструировано водопроводной сети за отчетный период</t>
  </si>
  <si>
    <t>39.</t>
  </si>
  <si>
    <t>Построено водопроводной сети  за отчетный период</t>
  </si>
  <si>
    <t>40.</t>
  </si>
  <si>
    <t>Уровень износа водопроводных сетей</t>
  </si>
  <si>
    <t>41.</t>
  </si>
  <si>
    <t>Протяженность канализационных сетей</t>
  </si>
  <si>
    <t>42.</t>
  </si>
  <si>
    <t>Уровень износа канализационных сетей</t>
  </si>
  <si>
    <t>43.</t>
  </si>
  <si>
    <t xml:space="preserve">Реконструировано канализационной сети </t>
  </si>
  <si>
    <t>44.</t>
  </si>
  <si>
    <t>Построено канализационной сети за отчетный период</t>
  </si>
  <si>
    <t>45.</t>
  </si>
  <si>
    <t>Протяженность тепловых сетей</t>
  </si>
  <si>
    <t>46.</t>
  </si>
  <si>
    <t>в т.ч. нуждающихся в замене</t>
  </si>
  <si>
    <t>47.</t>
  </si>
  <si>
    <t xml:space="preserve">Реконструировано тепловых и паровых сетей </t>
  </si>
  <si>
    <t>48.</t>
  </si>
  <si>
    <t>Построено тепловых и паровых сетей</t>
  </si>
  <si>
    <t>49.</t>
  </si>
  <si>
    <t>Удельный вес газифицированных квартир (домовладений) от общего количества квартир (домовладений)</t>
  </si>
  <si>
    <t>50.</t>
  </si>
  <si>
    <t>Общая протяженность освещенных частей улиц, проездов, набережных и т.п.</t>
  </si>
  <si>
    <t>51.</t>
  </si>
  <si>
    <t>Протяженность автомобильных дорог местного значения:</t>
  </si>
  <si>
    <t>в том числе с твердым покрытием</t>
  </si>
  <si>
    <t>52.</t>
  </si>
  <si>
    <t>Протяженность автомобильных дорог общего пользования, в том числе:</t>
  </si>
  <si>
    <t>53.</t>
  </si>
  <si>
    <t>Доля протяженности автомобильных дорог общего пользования местного значения, не отвечающих нормативным требованиям в общей протяженности автомобильных дорог общего пользования местного значения</t>
  </si>
  <si>
    <t>54.</t>
  </si>
  <si>
    <t>Протяженность отремонтированных муниципальных  дорог</t>
  </si>
  <si>
    <t>55.</t>
  </si>
  <si>
    <t>Доля населения, проживающего в населенных пунктах, не имеющих регулярного автобусного и (или) железнодорожного сообщения с административным центром городского округа (муниципального района), в общей численности населения городского округа (муниципального района)</t>
  </si>
  <si>
    <t>56.</t>
  </si>
  <si>
    <t>Обеспеченность населения объектами розничной торговли</t>
  </si>
  <si>
    <t>кв. м. на 1 тыс. населения</t>
  </si>
  <si>
    <t>57.</t>
  </si>
  <si>
    <t>Обеспеченность населения объектами общественного питания</t>
  </si>
  <si>
    <t>посадочных мест на 1 тыс. населения</t>
  </si>
  <si>
    <t>Благоустройство</t>
  </si>
  <si>
    <t>58.</t>
  </si>
  <si>
    <t>Протяженность отремонтированных тротуаров</t>
  </si>
  <si>
    <t>59.</t>
  </si>
  <si>
    <t>Количество высаженных зеленых насаждений</t>
  </si>
  <si>
    <t>шт.</t>
  </si>
  <si>
    <t>60.</t>
  </si>
  <si>
    <t>Площадь рекреационной территории (скверы, парки, газоны и т.п.)</t>
  </si>
  <si>
    <t>61.</t>
  </si>
  <si>
    <t>Количество установленных светильников наружного освещения</t>
  </si>
  <si>
    <t>62.</t>
  </si>
  <si>
    <t>Обустройство  детских игровых и спортивных площадок</t>
  </si>
  <si>
    <t>63.</t>
  </si>
  <si>
    <t>Протяженность отремонтированных автомобильных дорог местного значения с твердым покрытием</t>
  </si>
  <si>
    <t>Развитие реального сектора экономики</t>
  </si>
  <si>
    <t>64.</t>
  </si>
  <si>
    <t>Объем отгруженных товаров  собственного производства, выполненных работ и услуг  собственными силами</t>
  </si>
  <si>
    <t>млн. руб.</t>
  </si>
  <si>
    <t>65.</t>
  </si>
  <si>
    <t>Обрабатывающие производства</t>
  </si>
  <si>
    <t>в т.ч. по крупным и средним</t>
  </si>
  <si>
    <t>66.</t>
  </si>
  <si>
    <t>Добыча полезных ископаемых</t>
  </si>
  <si>
    <t>67.</t>
  </si>
  <si>
    <t>Производство и распределение электроэнергии, газа и воды</t>
  </si>
  <si>
    <t>68.</t>
  </si>
  <si>
    <t>Объем продукции сельского хозяйства всех сельхозпроизводителей</t>
  </si>
  <si>
    <t>69.</t>
  </si>
  <si>
    <t>Численность личных подсобных хозяйств</t>
  </si>
  <si>
    <t>70.</t>
  </si>
  <si>
    <t>Численность занятых в личных подсобных хозяйствах</t>
  </si>
  <si>
    <t>71.</t>
  </si>
  <si>
    <t xml:space="preserve">Оборот розничной торговли </t>
  </si>
  <si>
    <t>72.</t>
  </si>
  <si>
    <t>Оборот общественного питания</t>
  </si>
  <si>
    <t>73.</t>
  </si>
  <si>
    <t>Объем платных услуг населению</t>
  </si>
  <si>
    <t>74.</t>
  </si>
  <si>
    <t>Процент охвата сельских населенных пунктов, охваченных выездным бытовым обслуживанием</t>
  </si>
  <si>
    <t>75.</t>
  </si>
  <si>
    <t>Объем услуг (доходы) коллективных средств размещения курортно-туристского комплекса</t>
  </si>
  <si>
    <t>76.</t>
  </si>
  <si>
    <t>Количество размещенных лиц в коллективных средствах размещения</t>
  </si>
  <si>
    <t>77.</t>
  </si>
  <si>
    <t>Количество коллективных средств размещения</t>
  </si>
  <si>
    <t>78.</t>
  </si>
  <si>
    <t>Объем работ и услуг, выполненный организациями транспорта</t>
  </si>
  <si>
    <t>79.</t>
  </si>
  <si>
    <t>Пассажирооборот</t>
  </si>
  <si>
    <t>80.</t>
  </si>
  <si>
    <t>Объем работ и услуг, выполненный организациями связи</t>
  </si>
  <si>
    <t>81.</t>
  </si>
  <si>
    <t>Объем работ, выполненных собственными силами по виду деятельности «строительство» по крупным и средним организациям</t>
  </si>
  <si>
    <t>Инвестиционное развитие</t>
  </si>
  <si>
    <t>82.</t>
  </si>
  <si>
    <t>Объем инвестиций в основной капитал за счет всех источников финансирования</t>
  </si>
  <si>
    <t>83.</t>
  </si>
  <si>
    <t>Объем инвестиций в основной капитал за счет средств бюджета муниципального образования</t>
  </si>
  <si>
    <t>млн.рублей</t>
  </si>
  <si>
    <t>84.</t>
  </si>
  <si>
    <t>Объем инвестиций на душу населения</t>
  </si>
  <si>
    <t>Развитие малого предпринимательства</t>
  </si>
  <si>
    <t>85.</t>
  </si>
  <si>
    <t>Количество субъектов малого предпринимательства</t>
  </si>
  <si>
    <t>86.</t>
  </si>
  <si>
    <t>Численность работников в  малом предпринимательстве</t>
  </si>
  <si>
    <t>87.</t>
  </si>
  <si>
    <t>Общий объем расходов муниципального бюджета на развитие и поддержку малого предпринимательства в расчете на 1 малое предприятие (в рамках муниципальной целевой программы)</t>
  </si>
  <si>
    <t>рублей</t>
  </si>
  <si>
    <t>Сфера предоставления муниципальных услуг</t>
  </si>
  <si>
    <t>88.</t>
  </si>
  <si>
    <t>Уровень удовлетворенности граждан РФ качеством предоставления муниципальных услуг</t>
  </si>
  <si>
    <t>89.</t>
  </si>
  <si>
    <t>Доля граждан, имеющих доступ к получению муниципальных услуг по принципу «одного окна» по месту пребывания, в том числе в многофункциональных центрах предоставления государственных и муниципальных услуг</t>
  </si>
  <si>
    <t>90.</t>
  </si>
  <si>
    <t>Доля граждан, использующих механизм получения муниципальных услуг в электронной форме</t>
  </si>
  <si>
    <t>91.</t>
  </si>
  <si>
    <t>Среднее число обращений представителей бизнес-сообщества в орган местного самоуправления для получения одной муниципальной услуги, связанной со сферой предпринимательской деятельности</t>
  </si>
  <si>
    <t>92.</t>
  </si>
  <si>
    <t>Время ожидания в очереди при обращении заявителя в орган местного самоуправления для получения муниципальных услуг</t>
  </si>
  <si>
    <t>минут</t>
  </si>
  <si>
    <t>93.</t>
  </si>
  <si>
    <t>Количество многофункциональных центров предоставления государственных и муниципальных услуг</t>
  </si>
  <si>
    <t>Количество удаленных рабочих мест многофункциональных центров предоставления государственных и муниципальных услуг</t>
  </si>
  <si>
    <t>больничными койками</t>
  </si>
  <si>
    <t>амбулаторно-поликлиническими учреждениями</t>
  </si>
  <si>
    <t xml:space="preserve">врачами </t>
  </si>
  <si>
    <t xml:space="preserve">средним медицинским персоналом </t>
  </si>
  <si>
    <t>кв.м на 1 человека</t>
  </si>
  <si>
    <t>федерального значения</t>
  </si>
  <si>
    <t>регионального значения</t>
  </si>
  <si>
    <t>местного значения</t>
  </si>
  <si>
    <t>тыс.пасс.км/ тыс.пасс.</t>
  </si>
  <si>
    <t>* Представленный перечень целевых индикаторов не является исчерпывающим и подлежит дополнению показателями, отражающими специфику социально-экономического развития муниципального образования, строго в соответствии с утвержденной Программой социально-экономического развития муниципального образования (муниципальных районов и городских округов) на период до 2017 года</t>
  </si>
  <si>
    <t>1. Развитие рынка труда</t>
  </si>
  <si>
    <t>Развитие рынка труда
(в т.ч.организация временного трудоустройства несовершеннолетних граждан в возрасте от 14 до 18 лет в свободное от учебы время;
улучшение условий и охраны труда в учреждениях МО город-курорт Анапа)</t>
  </si>
  <si>
    <t>МО город-курорт Анапа (далее - МО город-курорт Анапа)</t>
  </si>
  <si>
    <t>Строительство офисов врача общей практики</t>
  </si>
  <si>
    <t>Капитальный ремонт соматического корпуса, поликлиники муниципального бюджетного учреждения здравоохранения (далее - МБУЗ) «Детская городская больница»</t>
  </si>
  <si>
    <t>г.Анапа</t>
  </si>
  <si>
    <t>Капитальный ремонт МБУЗ «Родильный дом»</t>
  </si>
  <si>
    <t>Реконструкция бывшего здания хирургического корпуса МБУЗ «Городская больница» с последующим переводом в него первичного сосудистого отделения</t>
  </si>
  <si>
    <t>Приобретение медицинского оборудования для отделения II этапа выхаживания новорожденных МБУЗ «Городская больница»</t>
  </si>
  <si>
    <t>Приобретение медицинского оборудования для первичного сосудистого отделения в МБУЗ «Городская больница»</t>
  </si>
  <si>
    <t>Популяризация здорового образа жизни населения</t>
  </si>
  <si>
    <t>Создание благоприятных условий для формирования квалифицированного кадрового состава медицинских учреждений</t>
  </si>
  <si>
    <t>г.Анапа
МБУЗ «Центр медицинской профилактики»</t>
  </si>
  <si>
    <t>МО город-курорт Анапа</t>
  </si>
  <si>
    <t>2. Здравоохранение</t>
  </si>
  <si>
    <t>3. Образование, в т.ч. дошкольное образование и общее образование</t>
  </si>
  <si>
    <t>Строительство, капитальный ремонт и реконструкция учреждений дошкольного образования, в том числе приобретение объектов недвижимости под детский сад</t>
  </si>
  <si>
    <t>Строительство, капитальный ремонт и реконструкция учреждений общего образования</t>
  </si>
  <si>
    <t>Развитие системы дополнительного образования</t>
  </si>
  <si>
    <t>Укрепление и модернизация материально-технической базы муниципальных учреждений образования</t>
  </si>
  <si>
    <t>Поддержка одаренных детей</t>
  </si>
  <si>
    <t>Организация отдыха и оздоровления детей и подростков</t>
  </si>
  <si>
    <t>Организация отдыха и оздоровления детей-сирот и детей, оставшихся без попечения родителей, находящихся под опекой (попечительством), в приемных семьях (в том числе кровных детей), а также организация подвоза детей к месту отдыха и обратно</t>
  </si>
  <si>
    <t>Повышение квалификации педагогических кадров муниципальных учреждений образования</t>
  </si>
  <si>
    <t>4. Физическая культура и спорт</t>
  </si>
  <si>
    <t>Строительство спортивного комплекса «Ледовый дворец»</t>
  </si>
  <si>
    <t>5. Культура</t>
  </si>
  <si>
    <t>Капитальный ремонт, ремонт муниципальных культурно-досуговых учреждений</t>
  </si>
  <si>
    <t>Подготовка, переподготовка, повышение квалификации кадров муниципальных учреждений культуры</t>
  </si>
  <si>
    <t>7. Топливно-энергетический комплекс</t>
  </si>
  <si>
    <t>6. Молодежная политика</t>
  </si>
  <si>
    <t>Развитие и поддержка социоклубной системы, организация работы по месту жительства</t>
  </si>
  <si>
    <t>Творческое и интеллектуальное развитие молодых граждан</t>
  </si>
  <si>
    <t>Формирование здорового образа жизни, развитие массового молодежного спорта и туризма</t>
  </si>
  <si>
    <t>Организация отдыха и оздоровления молодежи</t>
  </si>
  <si>
    <t>Организация работы координаторов с молодёжью и специалистов по трудоустройству муниципального образования город курорт Анапа</t>
  </si>
  <si>
    <t>Газификация сельских населенных пунктов</t>
  </si>
  <si>
    <t>Электроснабжение</t>
  </si>
  <si>
    <t>Энергосбережение и повышение энергетической эффективности</t>
  </si>
  <si>
    <t>в том числе:  повышение энергетической эффективности при передаче тепловой энергии</t>
  </si>
  <si>
    <t>энергосбережение в бюджетной сфере</t>
  </si>
  <si>
    <t>повышение энергетической эффективности в системах водоснабжения и водоотведения</t>
  </si>
  <si>
    <t>энергосбережение в жилищном фонде</t>
  </si>
  <si>
    <t>8. Жилищно-коммунальное хозяйство</t>
  </si>
  <si>
    <t>Переселение граждан из аварийного жилищного фонда</t>
  </si>
  <si>
    <t>Проведение капитального ремонта многоквартирных домов</t>
  </si>
  <si>
    <t>Водоснабжение и водоотведение МО город-курорт Анапа</t>
  </si>
  <si>
    <t>Город Анапа, сельские округа: Анапский, Благовещен-ский, Виноградный, Витязевский, Гайкодзорский, Гостагаевский, Джигинский, Первомайский, Приморский, Супсехский</t>
  </si>
  <si>
    <t>Строительство объектов теплоснабжения</t>
  </si>
  <si>
    <t>с.Сукко, п.Виноградный</t>
  </si>
  <si>
    <t>Реконструкция и капитальный ремонт объектов теплоснабжения</t>
  </si>
  <si>
    <t>Устройство пандусов для граждан с ограниченными возможностями здоровья</t>
  </si>
  <si>
    <t>Благоустройство территории МО город-курорт Анапа</t>
  </si>
  <si>
    <t>2.1.</t>
  </si>
  <si>
    <t>в том числе: обустройство детских игровых площадок</t>
  </si>
  <si>
    <t>2.2.</t>
  </si>
  <si>
    <t>ремонт тротуаров</t>
  </si>
  <si>
    <t>2.3.</t>
  </si>
  <si>
    <t>ремонт и содержание малых архитектурных форм</t>
  </si>
  <si>
    <t>2.4.</t>
  </si>
  <si>
    <t>уличное освещение</t>
  </si>
  <si>
    <t>2.5.</t>
  </si>
  <si>
    <t>организация и содержание мест захоронения</t>
  </si>
  <si>
    <t>Модернизация системы наружного освещения</t>
  </si>
  <si>
    <t>9. Обеспечение доступности жилья</t>
  </si>
  <si>
    <t>3.1.</t>
  </si>
  <si>
    <t>3.2.</t>
  </si>
  <si>
    <t>3.3.</t>
  </si>
  <si>
    <t>3.4.</t>
  </si>
  <si>
    <t>Предоставление социальных выплат гражданам, улучшающим жилищные условия при помощи жилищных кредитов</t>
  </si>
  <si>
    <t>Предоставление социальных выплат гражданам, состоящим на учете в качестве нуждающихся в улучшении жилищных условий</t>
  </si>
  <si>
    <t>Обеспечение земельных участков инженерной инфраструктурой в целях жилищного строительства, в том числе жилья эконом-класса и жилья из быстровозводимых конструкций</t>
  </si>
  <si>
    <t>10. Архитектура и градостроительство</t>
  </si>
  <si>
    <t>Подготовка документации по планировке территории (проект планировки с проектом межевания территории игорной зоны «Азов-Сити» в районе станицы Благовещенской, городской округ город-курорт Анапа)</t>
  </si>
  <si>
    <t>ст.Благове- щенская, Анапа</t>
  </si>
  <si>
    <t>Разработка проекта планировки береговой полосы Анапских плавней на участке от Симферопольского шоссе до ул.Тбилисской в ст-це Анапской МО город-курорт Анапа</t>
  </si>
  <si>
    <t>Разработка программы комплексного развития систем коммунальной инфраструктуры</t>
  </si>
  <si>
    <t>11. Развитие экономики</t>
  </si>
  <si>
    <t>Продвижение курортно-рекреационного потенциала и туристских возможностей курорта Анапа</t>
  </si>
  <si>
    <t>Развитие малого и среднего предпринимательства</t>
  </si>
  <si>
    <t>Повышение инвестиционной привлекательности МО город-курорт Анапа и участие в конгрессно-выставочных мероприятиях</t>
  </si>
  <si>
    <t>12. Развитие АПК</t>
  </si>
  <si>
    <t>Улучшение жилищных условий граждан, проживающих в сельской местности</t>
  </si>
  <si>
    <t>Развитие виноградарства и садоводства</t>
  </si>
  <si>
    <t>Профилактика возникновения инфекционных заболеваний сельскохозяйственных животных и птицы</t>
  </si>
  <si>
    <t>Предупреждение риска заноса, распространения и ликвидация африканской чумы свиней</t>
  </si>
  <si>
    <t>Поддержка малых форм хозяйствования</t>
  </si>
  <si>
    <t>Поддержка сельскохозяйственных товаропроизводителей</t>
  </si>
  <si>
    <t>13. Транспорт</t>
  </si>
  <si>
    <t>Открытие новых муниципальных автобусных маршрутов регулярного сообщения</t>
  </si>
  <si>
    <t>Строительство объектов инфраструктуры автомобильного пассажирского транспорта</t>
  </si>
  <si>
    <t>Приобретение автобусов с улучшенными технико-экономическими и экологическими характеристиками для обслуживания городских и пригородных автобусных маршрутов регулярного сообщения</t>
  </si>
  <si>
    <t>Создание условий для проезда маломобильных граждан</t>
  </si>
  <si>
    <t>Проведение мероприятий по совершенствованию пассажирских перевозок в МО город-курорт Анапа (организация пассажиропотока, оптимизация маршрутной сети)</t>
  </si>
  <si>
    <t>Реконструкция морского порта Анапа</t>
  </si>
  <si>
    <t>14. Дорожное хозяйство</t>
  </si>
  <si>
    <t>Капитальный ремонт и ремонт автомобильных дорог общего пользования местного значения</t>
  </si>
  <si>
    <t>Содержание автомобильных общего пользования местного значения</t>
  </si>
  <si>
    <t>15. Предупреждение ЧС</t>
  </si>
  <si>
    <t>16. Повышение эффективности муниципального управления</t>
  </si>
  <si>
    <t>Строительство гидротехнического сооружения на р.Сукко в с.Сукко г.Анапа</t>
  </si>
  <si>
    <t xml:space="preserve">с.Сукко </t>
  </si>
  <si>
    <t>Расчистка русел рек:
Кубань, Сукко, Гостагайка, Уташ, Анапка, Котлома</t>
  </si>
  <si>
    <t>Снижение рисков чрезвычайных ситуаций, повышение безопасности населения и территории МО город-курорт Анапа от угроз природного и техногенного характера, создание и развитие инфраструктуры системы комплексного обеспечения безопасности жизнедеятельности, содержание и поддержание технической готовности систем оповещения населения</t>
  </si>
  <si>
    <t>Выполнение работ по модернизации региональной автоматизированной системы централизованного оповещения населения (в том числе монтаж и установка аппаратуры)</t>
  </si>
  <si>
    <t>Создание системы обеспечения вызова экстренных оперативных служб по единому номеру «112»</t>
  </si>
  <si>
    <t>Развитие муниципальной пожарной охраны, осуществление мероприятий по обеспечению первичных мер пожарной безопасности, создание условий для деятельности добровольной пожарной охраны</t>
  </si>
  <si>
    <t>Развитие гражданской обороны и защиты населения МО город-курорт Анапа</t>
  </si>
  <si>
    <t>Формирование земельных участков для решения вопросов местного значения и муниципальных нужд</t>
  </si>
  <si>
    <t>Совершенствование муниципальной информационной системы</t>
  </si>
  <si>
    <t>Организация информирования граждан о деятельности органов местного самоуправления МО город-курорт Анапа</t>
  </si>
  <si>
    <t>Социальное обеспечение муниципальных служащих-пенсионеров</t>
  </si>
  <si>
    <t>Социальное обеспечение почетных граждан МО город-курорт Анапа</t>
  </si>
  <si>
    <t>Подготовка, переподготовка, повышение квалификации кадров органов местного самоуправления</t>
  </si>
  <si>
    <t>Информирование о памятных датах и знаменательных событиях</t>
  </si>
  <si>
    <t>Развитие территориального общественного самоуправления</t>
  </si>
  <si>
    <t>Укрепление правопорядка, профилактика правонарушений, терроризма и противодействия коррупции</t>
  </si>
  <si>
    <t>Профилактика экстремизма и гармонизация межнациональных отношений</t>
  </si>
  <si>
    <t>модернизация и поддержание работы официального сайта администрации муниципального образования город- курорт Анапа</t>
  </si>
  <si>
    <t>-</t>
  </si>
  <si>
    <t>Денежные средства не выделялись в связи с подготовкой проектной документации</t>
  </si>
  <si>
    <t>Мероприятие выополнено</t>
  </si>
  <si>
    <t>Мероприятие выполнено</t>
  </si>
  <si>
    <t>Не финансировалось</t>
  </si>
  <si>
    <t xml:space="preserve">По ДКЦП «Энергосбережение и повышение энергетической эффективности на территории Краснодарского края на период 2011 – 2020 годов» в связи с соблюдением регламента аукционных процедур контракты  заключены в январе 2014 года. Лимиты края не поступали. 
</t>
  </si>
  <si>
    <t xml:space="preserve">Установлены приборы учета, диспетчеризация и замена осветительных установок на энергосберегающие в МО город-курорт Анапа (Исполнительный пункт ИП "Горсвет" - 16 шт., Электронный пускорегулирующий аппарат для натриевых ламп - 258 шт.) </t>
  </si>
  <si>
    <t>Приобретено 5 квартир, общей площадью 172,4м2</t>
  </si>
  <si>
    <t xml:space="preserve">Произведен капитальный ремонт 18 многоквартирных жилых домов муниципального образования город-курорт Анапа </t>
  </si>
  <si>
    <t>Приобретены 15 штук и обновлены информационные таблички на остановочных павильонах города</t>
  </si>
  <si>
    <t xml:space="preserve">ремонт дорог общего пользования 9473 пм  ремонт дорог вне населенных пунктов 2870 пм </t>
  </si>
  <si>
    <t>ремонт улично-дорожной сети (2 420 м2) нанесение дорожной разметки краской 29899,6 м2 и пластиком 1500м2, вертикальная дор. разметка 33851 м.п. Текущее содержание и обслуживание светофоров-32шт. Установка плоских дорожных знаков-201 шт., замена-165 шт.</t>
  </si>
  <si>
    <t>191,5/ 9748</t>
  </si>
  <si>
    <t>187,4/ 8649</t>
  </si>
  <si>
    <t>97,9/88,7</t>
  </si>
  <si>
    <t xml:space="preserve">укрепление межнаци-онального мира и стабильности сохране-ние национа-льных культур-ных традиций, идей духовного единства и межэтнического согласия на террито-рии муниципального образова-ния город-курорт Анапа </t>
  </si>
  <si>
    <t>Финансирование проводилось из федерального бюджета</t>
  </si>
  <si>
    <t>Мероприятие запланировано на 2014-2017</t>
  </si>
  <si>
    <t>Мероприятие запланировано на 2017</t>
  </si>
  <si>
    <t>Мероприятие запланировано на 2014-2016</t>
  </si>
  <si>
    <t>Мероприятие запланировано на 2015-2016</t>
  </si>
  <si>
    <t>Не поступило финансирование из краевого бюджета</t>
  </si>
  <si>
    <t>Темп роста, %, 2013/2012</t>
  </si>
  <si>
    <t>3/120</t>
  </si>
  <si>
    <t>5/410</t>
  </si>
  <si>
    <t>2/80</t>
  </si>
  <si>
    <t>1/37</t>
  </si>
  <si>
    <t>5/195</t>
  </si>
  <si>
    <t>166,7/341,7</t>
  </si>
  <si>
    <t>50/46,3</t>
  </si>
  <si>
    <t>Темп роста реальной среднемесячной начисленной заработной платы</t>
  </si>
  <si>
    <t>1/80</t>
  </si>
  <si>
    <t>4/107</t>
  </si>
  <si>
    <t>25/34,6</t>
  </si>
  <si>
    <t>1/40</t>
  </si>
  <si>
    <t>2/160</t>
  </si>
  <si>
    <t>250/121,9</t>
  </si>
  <si>
    <t>тыс. м2 общей площади</t>
  </si>
  <si>
    <t>тыс. м2</t>
  </si>
  <si>
    <t>едениц</t>
  </si>
  <si>
    <t>189,3/ 9474,0</t>
  </si>
  <si>
    <t>99/91,3</t>
  </si>
  <si>
    <t>га</t>
  </si>
  <si>
    <t>Исполняющий обязанности начальника</t>
  </si>
  <si>
    <t>управления экономики и инвестиций муниципального</t>
  </si>
  <si>
    <t>образования город-курорт Анапа</t>
  </si>
  <si>
    <t>И.В. Серова</t>
  </si>
  <si>
    <t>Курорты (55.85 ОКВЭД)</t>
  </si>
  <si>
    <t>строительство первой очереди многофункционального комплекса «Золотая бухта»</t>
  </si>
  <si>
    <t>2007-2013</t>
  </si>
  <si>
    <t>введен в эксплуатацию</t>
  </si>
  <si>
    <t>соблюден</t>
  </si>
  <si>
    <t>Курорты (55.1 ОКВЭД)</t>
  </si>
  <si>
    <t>реконструкция пансионата «Виктория»</t>
  </si>
  <si>
    <t>2012-2013</t>
  </si>
  <si>
    <t xml:space="preserve">строительство дельфинария </t>
  </si>
  <si>
    <t>с.Витязево</t>
  </si>
  <si>
    <t>Жилищное строительство(45.21 ОКВЭД)</t>
  </si>
  <si>
    <t>строительство многоквартирного жилого дома</t>
  </si>
  <si>
    <t>2008-2013</t>
  </si>
  <si>
    <t>Энергетика (40.1 ОКВЭД)</t>
  </si>
  <si>
    <t>Инвестиционная программа электросетевой организации ОАО«Кубаньэнерго»</t>
  </si>
  <si>
    <t>МО г-к. Анапа</t>
  </si>
  <si>
    <t>Инвестиционная программа электросетевой организации ОАО «НЭСК-электросети»</t>
  </si>
  <si>
    <t>г. Анапа</t>
  </si>
  <si>
    <t>реконструкция базы отдыха «Ладога»</t>
  </si>
  <si>
    <t>2012-2014</t>
  </si>
  <si>
    <t>ст.Благовещенская</t>
  </si>
  <si>
    <t>окончание строительства, подготовка документов к вводу в эксплуатацию</t>
  </si>
  <si>
    <t>расширение пансионата «Шингари»</t>
  </si>
  <si>
    <t>с.Сукко</t>
  </si>
  <si>
    <t>получение технических условий</t>
  </si>
  <si>
    <t>не соблюден</t>
  </si>
  <si>
    <t>реконструкция базы отдыха «Афалина»</t>
  </si>
  <si>
    <t>реконструкция и строительство пансионата «Ласточка»</t>
  </si>
  <si>
    <t>2013-2015</t>
  </si>
  <si>
    <t>подготовка исходно-разрешительной документации (прохождение госэкспертизы проекта)</t>
  </si>
  <si>
    <t>Курорты (85.11.2 ОКВЭД)</t>
  </si>
  <si>
    <t>реконструкция санатория «Нефтяник Кубани»</t>
  </si>
  <si>
    <t>2007-2015</t>
  </si>
  <si>
    <t>внутреняя отделка отделка основных средств, завершающая стадия строительства основного комплекса</t>
  </si>
  <si>
    <t>строительство комплекса ЛОК «Витязь» (2-ая очередь) «курортная деревня»</t>
  </si>
  <si>
    <t>2007-2014</t>
  </si>
  <si>
    <t>строительство лечебно-оздоровительного комплекса курортного обслуживания</t>
  </si>
  <si>
    <t>2013-2016</t>
  </si>
  <si>
    <t>строительство</t>
  </si>
  <si>
    <t>Курорты (85.11 ОКВЭД)</t>
  </si>
  <si>
    <t>строительство универсального спортивно-оздоровительного комплекса</t>
  </si>
  <si>
    <t>2013-2014</t>
  </si>
  <si>
    <t>Сельское хозяйство (01.13.1 ОКВЭД)</t>
  </si>
  <si>
    <t>создание центра энотерапии и объектов агротуризма</t>
  </si>
  <si>
    <t>2011-2017</t>
  </si>
  <si>
    <t>ст.Гостагаевская</t>
  </si>
  <si>
    <t>построено, установка оборудования, посадка виноградников</t>
  </si>
  <si>
    <t>Жилищное строительство (45.21 ОКВЭД)</t>
  </si>
  <si>
    <t>строительство жилого комплекса «Высокий берег»</t>
  </si>
  <si>
    <t>2008-2017</t>
  </si>
  <si>
    <t>проектирование стадии Проект, строительство объекта КЛ10 кв РП ТП "Высокий берег и реконструкция ТП", подземная прокладка инженерной инфраструктуры</t>
  </si>
  <si>
    <t>«строительство жилого комплекса «Солнечный», 2 этап</t>
  </si>
  <si>
    <t>2010-2014</t>
  </si>
  <si>
    <t>строительство жилого комплекса «Бельведер»</t>
  </si>
  <si>
    <t>2011-2015</t>
  </si>
  <si>
    <t>Проведение работ по строительству  объекта 9 этажа</t>
  </si>
  <si>
    <t>строительство жилого комплекса «Резиденция «Утриш»</t>
  </si>
  <si>
    <t>строительство жилого комплекса «Рождественский»</t>
  </si>
  <si>
    <t>строительство жилого комплекса «Горгиппия»</t>
  </si>
  <si>
    <t>2012-2019</t>
  </si>
  <si>
    <t>строительство жилого комплекса со встроено-пристроенными помещениями, «Лазурное побережье»</t>
  </si>
  <si>
    <t>2008-2014</t>
  </si>
  <si>
    <t>Строительство жилого комплекса «Тургеневский», 2-ая очередь</t>
  </si>
  <si>
    <t>Жилищно-коммунальное хозяйство(51.47, 52.4, 74.8, 90.02 ОКВЭД)</t>
  </si>
  <si>
    <t>строительство мусоро-перерабатывающего комплекса</t>
  </si>
  <si>
    <t>2009-2016</t>
  </si>
  <si>
    <t>х.Красный</t>
  </si>
  <si>
    <t>установлен производственный корпус, монтаж оборудования, подвод линий электропередач, приобретен трактор</t>
  </si>
  <si>
    <t>Жилищно-коммунальное хозяйство(45.24 ОКВЭД)</t>
  </si>
  <si>
    <t>строительство объекта водоснабжения</t>
  </si>
  <si>
    <t>строительство объекта водоотведения</t>
  </si>
  <si>
    <t>Организована занятость 832 несовершеннолетних, которым за их труд выплачены з/п и материальная поддержка. Мероприятие выополнено.</t>
  </si>
  <si>
    <t>Выполнена проектно-сметная доукментация на обеспечение инженерной инфраструктурой земельных участков, выделенных для 275 многодетных семей.</t>
  </si>
  <si>
    <t>Финансирование не проводилось.</t>
  </si>
  <si>
    <t>Мероприятие выполнено в редакции постановления администрации МО г-к Анапа от 31.12.2013г. №5495</t>
  </si>
  <si>
    <t>Мероприятие выполнено в редакции постановления администрации МО г-к Анапа от 31.12.2013г. №5500</t>
  </si>
  <si>
    <t>Мероприятие выполнено в редакции постановления администрации МО г-к Анапа от 31.12.2013г. №5500.</t>
  </si>
  <si>
    <t>Мероприятие выполнено. Решение вопросов местного значения.</t>
  </si>
  <si>
    <t>Мероприятие запланировано на 2015-2016г.г.</t>
  </si>
  <si>
    <t>Мероприятие выполнено. Внесены изменеия постановлением главы МО г-к Анапа №199 от 27.01.2014г.</t>
  </si>
  <si>
    <t>Выполняется мероприятия по подготовке проектной документации.</t>
  </si>
  <si>
    <t xml:space="preserve">Выполнен ремонт тротуаров (336м2) </t>
  </si>
  <si>
    <t>Приобретено комплектов урна+лавочка - 125шт., таблички для памятников военной истории - 52 шт.</t>
  </si>
  <si>
    <t>Ежемесячно обслуживается - 4114 светильников наружного освещения города.</t>
  </si>
  <si>
    <t>Содержание мест захоронения в 10-ти сельских округах и 2-х городских кладбищ</t>
  </si>
  <si>
    <t>Министерство финансов Краснодарского края, вопрос о выделении средств из краевого бюджета планировало при наличии профицита.</t>
  </si>
  <si>
    <t xml:space="preserve">Мероприятие выполнено. "Анапским ПАТП" приобретено 85 автобусов малой вместительности </t>
  </si>
  <si>
    <t xml:space="preserve">Мероприятие выполнено. Приобретено 11 автобусов </t>
  </si>
  <si>
    <t>Мероприятие выполнено.</t>
  </si>
  <si>
    <t>500/192,1</t>
  </si>
  <si>
    <t>Исполнитель: Царева Марина Витальевна</t>
  </si>
  <si>
    <t>тел.:(86133) 52916</t>
  </si>
  <si>
    <t>1.1.</t>
  </si>
  <si>
    <t>Проводится повторный аукцион. Дата проведения 05.05.2014г.</t>
  </si>
  <si>
    <t xml:space="preserve">Имеется положительное заключени  Департамента по строительству КК. Стоимость выполнения работ после экспертизы составляет -8184тыс.руб. </t>
  </si>
  <si>
    <t>ПСД прозходит экспертизу в Департаменте по строительству.</t>
  </si>
  <si>
    <t>Проводится работа по оформление земельного участка и инженерных сетей.</t>
  </si>
  <si>
    <t>1.2.</t>
  </si>
  <si>
    <t>1.3.</t>
  </si>
  <si>
    <t>1.4.</t>
  </si>
  <si>
    <t>1.5.</t>
  </si>
  <si>
    <t>1.6.</t>
  </si>
  <si>
    <t>1.7.</t>
  </si>
  <si>
    <t>1.8.</t>
  </si>
  <si>
    <t>1.9.</t>
  </si>
  <si>
    <t>1.10.</t>
  </si>
  <si>
    <t>1.11.</t>
  </si>
  <si>
    <t>1.12.</t>
  </si>
  <si>
    <t>1.13.</t>
  </si>
  <si>
    <t>1.14.</t>
  </si>
  <si>
    <t>1.15.</t>
  </si>
  <si>
    <t>Приобретение объекта недвижимости под размещение детского дошкольного учреждения, микрорайон "Горгиппия" (250 мест)</t>
  </si>
  <si>
    <t xml:space="preserve"> г.Анапа, ул.Кирова, 27 </t>
  </si>
  <si>
    <t>Капитальный ремонт МАДОУ д/с №6 "Ракета" (40 мест)</t>
  </si>
  <si>
    <t>Анапский район, с.Джигинка, ул.Октябрьская, 18</t>
  </si>
  <si>
    <t>Капитальный ремонт МАДОУ д/с №24 "Колосок", Анапский район (100 мест)</t>
  </si>
  <si>
    <t>Анапский район, х.Просторный, ул.Садовая,2</t>
  </si>
  <si>
    <t>Капитальный ремонт МАДОУ д/с №34 "Белочка" (15 мест)</t>
  </si>
  <si>
    <t>г.Анапа, бульвар Евскина, 12</t>
  </si>
  <si>
    <t>Реконструкция и капитальный ремонт МАДОУ д/с №18 "Виктория" (37 мест в 2013 году и 26 мест в 2014 году)</t>
  </si>
  <si>
    <t>Анапский район, х.Красный Курган, ул.Мира, 25а</t>
  </si>
  <si>
    <t>Реконструкция МАДОУ д/с №43 "Буратино" (100 мест)</t>
  </si>
  <si>
    <t>Анапский район, х.Чембурка, ул. Бороздинская, 4</t>
  </si>
  <si>
    <t>Строительство модульного здания на 2 групповые ячейки (МАДОУ д/с № 9) (40 мест)</t>
  </si>
  <si>
    <t>Анапский район, с. Супсех, ул. Гагарина, 80</t>
  </si>
  <si>
    <t>Строительство модульного здания на 2 групповые ячейки и строительство пристройки (МАДОУ д/с № 32) (40 мест в 2013 году и 100 мест в 2014 году)</t>
  </si>
  <si>
    <t>Анапский район, п.Витязево,ул.Черноморская, 15</t>
  </si>
  <si>
    <t>Строительство модульного здания на 2 групповые ячейки и капитальный ремонт существующих помещений с увеличением мест (МАДОУ д/с № 15) (95 мест )</t>
  </si>
  <si>
    <t xml:space="preserve"> г.Анапа, ул. Крымская, 211</t>
  </si>
  <si>
    <t>Капитальный ремонт МАДОУ Д/с №7 "Колокольчик" (20 мест)</t>
  </si>
  <si>
    <t>г. Анапа, ул.Советская, 38</t>
  </si>
  <si>
    <t>Капитальный ремонт МБДОУ Д/с №13 "Теремок"</t>
  </si>
  <si>
    <t>Анапский район, с.Сукко, ул.Советская, 109</t>
  </si>
  <si>
    <t>Капитальный ремонт МАДОУ Д/с №31 "Зоренька"</t>
  </si>
  <si>
    <t>Анапский район, ст. Гостагаевская, ул.Кубанская, 30</t>
  </si>
  <si>
    <t>Капитальный ремонт и строительство пристройки МАДОУ Д/с №45 "Виноградинка" (45 мест в 2015 году)</t>
  </si>
  <si>
    <t>Анапский район, ст.Анапская, ул.Кавказская, 117</t>
  </si>
  <si>
    <t>Строительство пристройки МБДОУ д/с №42 "Ласточка" (100 мест)</t>
  </si>
  <si>
    <t>Анапский район, х.Воскресенский, ул. Трудовая, 4</t>
  </si>
  <si>
    <t>Строительство детского дошкольного учреждения  (120 мест)</t>
  </si>
  <si>
    <t>Капитальный ремонт завершен, увеличено количество мест в ДОУ</t>
  </si>
  <si>
    <t>Капитальный ремонт завершен, введено в эксплуатацию новое ДОУ, увеличено количество мест в ДОУ</t>
  </si>
  <si>
    <t>Запланированный на 2013 года капитальный ремонт и реконтсрукция завершены, увеличено количество мест в ДОУ</t>
  </si>
  <si>
    <t>Строительство модульного здания завершено, увеличение количества мест в ДОУ</t>
  </si>
  <si>
    <t>ДОУ введено в эксплуацию</t>
  </si>
  <si>
    <t>Капитальный ремонт завершен</t>
  </si>
  <si>
    <t>Проведение предпроектных работ и составление проектно-сметной документации</t>
  </si>
  <si>
    <t>4.1.</t>
  </si>
  <si>
    <t>4.2.</t>
  </si>
  <si>
    <t>4.3.</t>
  </si>
  <si>
    <t>Замена оконных блоков в общеобразовательных учреждения, в рамках комплексного проекта модернизации образования (СОШ № 5, 7, 14, 19, ООШ №20)</t>
  </si>
  <si>
    <t>Капитальный ремонт спортивных залов СОШ № 4,5,7</t>
  </si>
  <si>
    <t>Строительство многофункциональных спортивно-игровых площадок</t>
  </si>
  <si>
    <t>Финансирование в 2013 году полностью производилось из средств федерального бюджета</t>
  </si>
  <si>
    <t>х.Усатова Балка</t>
  </si>
  <si>
    <t xml:space="preserve"> х.Чекон</t>
  </si>
  <si>
    <t>х.Рассвет</t>
  </si>
  <si>
    <t>Реконструкция МБУК "ЦК "Родина"</t>
  </si>
  <si>
    <t xml:space="preserve">Выполнен сметный расчет стоимости рекострукции здания </t>
  </si>
  <si>
    <t>Укрепление и модернизация материально-технической базы учреждений культуры: ДК п.Виноградный, ДК х.Уташ МБУК "Виноградная ЦКС", МБУК "ДК с.Варваровка", ДК х.Рассвет, ДК х.Нижняя Гостагайка МБУК "Приморская ЦКС", ДК п.Пятихатки МБУК "Приморская ЦКС", ДК х.Красный Курган МБУК "Приморская ЦКС", ДК х.Красный МБУК "Приморская ЦКС", ДК с.Джигинка, МБУК "ДК ст.Благовещенской", МБУК "Центр культуры "Родина"</t>
  </si>
  <si>
    <t>Ремонт МБОУДОД ДШИ № 1</t>
  </si>
  <si>
    <t>Ремонт МБОУ ДОД ДШИ № 3</t>
  </si>
  <si>
    <t>Ремонт МБОУ ДОД ДМШ № 1</t>
  </si>
  <si>
    <t>Ремонт МБОУ ДОД ДШИ № 4</t>
  </si>
  <si>
    <t>Мероприятия заплпнированные на 2013г выполнены</t>
  </si>
  <si>
    <t>Газопровод высокого давления к ШГРП №1 с.Бужор</t>
  </si>
  <si>
    <t>Газопровод низкого давления по ул.Чкалова от ул.Леонова-Гагарина до пер.Солнечный с.Супсех (ПСД) (СМР)</t>
  </si>
  <si>
    <t>Распределительный газопровод низкого давления по меже участков домовладений ул.Алычовой и ул.Грушовой в с.Супсех</t>
  </si>
  <si>
    <t>Газопровод высокого давления к ГРП №3 пос.Уташ</t>
  </si>
  <si>
    <t>Газопровод низкого давления 3 мк. с.Витязево</t>
  </si>
  <si>
    <t>Газопровод низкого давления по ул. Зеленый в хут.Н.Гостагайка</t>
  </si>
  <si>
    <t>Газопровод низкого давления по ул.Хрустальной с.Цибанобалка</t>
  </si>
  <si>
    <t>Газопровод среднего давления к ШГРП №5 с.Гай-Кодзор</t>
  </si>
  <si>
    <t>Газопровод высокого давления к ГРП №1 и ГРП №1 хут.Вестник</t>
  </si>
  <si>
    <t>Корректировка схемы газоснабжения по северной стороне ул.Краснодарской с.Джигинка</t>
  </si>
  <si>
    <t>оформление документов</t>
  </si>
  <si>
    <t>Построен распределительный ГНД в с.Супсех.</t>
  </si>
  <si>
    <t>Построен ГВД  к ГРП №3 п.Уташ</t>
  </si>
  <si>
    <t>Газопровод высокого давления к ГРП №6 и ГРП №6 ст.Г остагаевская</t>
  </si>
  <si>
    <t>Газопровод высокого давления к ГРП №7 и ГРП №7 ст.Г остагаевская</t>
  </si>
  <si>
    <t>Газопровод высокого давления к ГРП №4 и ГРП №4 ст.Г остагаевская</t>
  </si>
  <si>
    <t>Газопровод низкого давления 1 -й очереди строительства хут.Капустин</t>
  </si>
  <si>
    <t>Выполнена ПСД на ГВД к ГРП №6 и ГРП в ст. Гостагаевской</t>
  </si>
  <si>
    <t>Выполнена ПСД на ГВД</t>
  </si>
  <si>
    <t>Выполнена корректировка схемы газоснабжения в с. Джигинка.</t>
  </si>
  <si>
    <t>Пристройка к зданию насосной станции 2-го подъема хут.Заря для монтажа установок по удалению железа, сероводорода и жесткости.</t>
  </si>
  <si>
    <t>Монтаж трансформатора и строительство сетей электроснабжения насосной станции 2-го подъема, площадки РЧВ и 2-х артезианских скважин хут.Заря</t>
  </si>
  <si>
    <t>Завершение работ по строительству насосной станции 2-го подъема с монтажом насосных агрегатов и ПЧР хут.Заря. Монтаж РЧВ емкостью 100м3</t>
  </si>
  <si>
    <t>Реконструкция основания под РЧВ емкостью 100м3, обвязка резервуаров, установка уровнемеров на насосной станции 2-го подъема хут.Заря</t>
  </si>
  <si>
    <t>Водопровод по ул. Мира хут.Заря до хут.Рассвет и по ул.Набережной до клуба хут.Рассвет</t>
  </si>
  <si>
    <t>Водоснабжение ст.Гостагаевская</t>
  </si>
  <si>
    <t>Подготовка проектной документации по Пионерскому проспекту город-курорт Анапа, в том числе проведение экспертизы проектной документации</t>
  </si>
  <si>
    <t>Выполняются мероприятия  по подготовке проектной документации, в том числе проведение экспертизы проектной документации.</t>
  </si>
  <si>
    <t>Запланированный на 2013 год объем работ выполнен, финансирование и освоение средств краевого бюджета 2013 года завершено в апреле 2014 года</t>
  </si>
  <si>
    <t>ПДС готова в полном объеме , готовится документация для подачи в мин. с/х доля получения субсидий на софинансирование</t>
  </si>
  <si>
    <t>нет финансирования</t>
  </si>
  <si>
    <t>Развитие детских школ искусств</t>
  </si>
  <si>
    <t>4.4.</t>
  </si>
  <si>
    <t>Капитальный ремонт Кадетской школы в х.Пятихатки</t>
  </si>
  <si>
    <t>Капитальный ремонт общеобразовательных учреждений (реконструкция пищеблоков, строительство зданий начальной школы)</t>
  </si>
  <si>
    <t>Средства федерального бюджета (Замена оконных блоков, ремонт и оснащение пищевых блоков)</t>
  </si>
  <si>
    <t>Средства федерального бюджета</t>
  </si>
  <si>
    <t>Финансирование из федерального бюджета не производилось. Мероприятие выполнено частично</t>
  </si>
  <si>
    <t>Всего по программным мероприятиям</t>
  </si>
  <si>
    <t>Всего по разделу</t>
  </si>
  <si>
    <t xml:space="preserve"> Итого по разделу благоустройство</t>
  </si>
  <si>
    <t>Итого по разделу коммунальное хозяйство</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</si>
</sst>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1"/>
      <color theme="1"/>
      <name val="Calibri"/>
      <family val="2"/>
      <charset val="204"/>
      <scheme val="minor"/>
    </font>
    <font>
      <sz val="12"/>
      <color theme="1"/>
      <name val="Times New Roman"/>
      <family val="1"/>
      <charset val="204"/>
    </font>
    <font>
      <sz val="11"/>
      <color theme="1"/>
      <name val="Times New Roman"/>
      <family val="1"/>
      <charset val="204"/>
    </font>
    <font>
      <b/>
      <sz val="12"/>
      <color theme="1"/>
      <name val="Times New Roman"/>
      <family val="1"/>
      <charset val="204"/>
    </font>
    <font>
      <sz val="12"/>
      <color rgb="FF000000"/>
      <name val="Times New Roman"/>
      <family val="1"/>
      <charset val="204"/>
    </font>
    <font>
      <sz val="11"/>
      <color theme="1"/>
      <name val="Calibri"/>
      <family val="2"/>
      <scheme val="minor"/>
    </font>
    <font>
      <sz val="12"/>
      <name val="Times New Roman"/>
      <family val="1"/>
      <charset val="204"/>
    </font>
    <font>
      <sz val="11"/>
      <color indexed="8"/>
      <name val="Times New Roman"/>
      <family val="1"/>
      <charset val="204"/>
    </font>
    <font>
      <sz val="11"/>
      <color rgb="FF000000"/>
      <name val="Times New Roman"/>
      <family val="1"/>
      <charset val="204"/>
    </font>
    <font>
      <b/>
      <sz val="11"/>
      <color theme="1"/>
      <name val="Times New Roman"/>
      <family val="1"/>
      <charset val="204"/>
    </font>
    <font>
      <sz val="10"/>
      <color theme="1"/>
      <name val="Times New Roman"/>
      <family val="1"/>
      <charset val="204"/>
    </font>
    <font>
      <b/>
      <sz val="11"/>
      <color theme="1"/>
      <name val="Calibri"/>
      <family val="2"/>
      <charset val="204"/>
      <scheme val="minor"/>
    </font>
    <font>
      <b/>
      <sz val="12"/>
      <name val="Times New Roman"/>
      <family val="1"/>
      <charset val="204"/>
    </font>
    <font>
      <b/>
      <sz val="10"/>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s>
  <cellStyleXfs count="2">
    <xf numFmtId="0" fontId="0" fillId="0" borderId="0"/>
    <xf numFmtId="0" fontId="5" fillId="0" borderId="0"/>
  </cellStyleXfs>
  <cellXfs count="175">
    <xf numFmtId="0" fontId="0" fillId="0" borderId="0" xfId="0"/>
    <xf numFmtId="0" fontId="1" fillId="0" borderId="1" xfId="0" applyFont="1" applyBorder="1" applyAlignment="1">
      <alignment horizontal="center" vertical="top" wrapText="1"/>
    </xf>
    <xf numFmtId="0" fontId="1" fillId="0" borderId="1" xfId="0" applyFont="1" applyBorder="1" applyAlignment="1">
      <alignment horizontal="center" vertical="top"/>
    </xf>
    <xf numFmtId="0" fontId="1" fillId="0" borderId="1" xfId="0" applyFont="1" applyBorder="1" applyAlignment="1">
      <alignment horizontal="center"/>
    </xf>
    <xf numFmtId="0" fontId="1" fillId="0" borderId="1" xfId="0" applyFont="1" applyBorder="1" applyAlignment="1">
      <alignment horizontal="center" wrapText="1"/>
    </xf>
    <xf numFmtId="0" fontId="4" fillId="0" borderId="1" xfId="0" applyFont="1" applyBorder="1" applyAlignment="1">
      <alignment vertical="top" wrapText="1"/>
    </xf>
    <xf numFmtId="0" fontId="1" fillId="0" borderId="5" xfId="0" applyFont="1" applyBorder="1" applyAlignment="1">
      <alignment vertical="top" wrapText="1"/>
    </xf>
    <xf numFmtId="0" fontId="1" fillId="0" borderId="1" xfId="0" applyFont="1" applyBorder="1" applyAlignment="1">
      <alignment wrapText="1"/>
    </xf>
    <xf numFmtId="0" fontId="1" fillId="0" borderId="1" xfId="0" applyFont="1" applyBorder="1" applyAlignment="1">
      <alignment horizontal="left" vertical="center" wrapText="1"/>
    </xf>
    <xf numFmtId="164" fontId="1" fillId="0" borderId="1" xfId="0" applyNumberFormat="1" applyFont="1" applyBorder="1" applyAlignment="1">
      <alignment horizontal="center" vertical="top" wrapText="1"/>
    </xf>
    <xf numFmtId="0" fontId="1" fillId="0" borderId="2" xfId="0" applyFont="1" applyBorder="1" applyAlignment="1">
      <alignment vertical="top" wrapText="1"/>
    </xf>
    <xf numFmtId="0" fontId="1" fillId="2" borderId="1" xfId="0" applyFont="1" applyFill="1" applyBorder="1" applyAlignment="1">
      <alignment horizontal="center" vertical="top" wrapText="1"/>
    </xf>
    <xf numFmtId="49" fontId="1" fillId="0" borderId="1" xfId="0" applyNumberFormat="1" applyFont="1" applyBorder="1" applyAlignment="1">
      <alignment horizontal="center" vertical="top" wrapText="1"/>
    </xf>
    <xf numFmtId="164" fontId="1" fillId="0" borderId="1" xfId="0" applyNumberFormat="1" applyFont="1" applyBorder="1" applyAlignment="1">
      <alignment vertical="top" wrapText="1"/>
    </xf>
    <xf numFmtId="164" fontId="1" fillId="2" borderId="1" xfId="0" applyNumberFormat="1" applyFont="1" applyFill="1" applyBorder="1" applyAlignment="1">
      <alignment horizontal="center" vertical="top" wrapText="1"/>
    </xf>
    <xf numFmtId="164" fontId="1" fillId="0" borderId="5" xfId="0" applyNumberFormat="1" applyFont="1" applyBorder="1" applyAlignment="1">
      <alignment vertical="top" wrapText="1"/>
    </xf>
    <xf numFmtId="164" fontId="1" fillId="0" borderId="5" xfId="0" applyNumberFormat="1" applyFont="1" applyBorder="1" applyAlignment="1">
      <alignment horizontal="center" vertical="top" wrapText="1"/>
    </xf>
    <xf numFmtId="0" fontId="1" fillId="0" borderId="1" xfId="0" applyNumberFormat="1" applyFont="1" applyBorder="1" applyAlignment="1">
      <alignment horizontal="center" vertical="top" wrapText="1"/>
    </xf>
    <xf numFmtId="0" fontId="1" fillId="2" borderId="1" xfId="0" applyNumberFormat="1" applyFont="1" applyFill="1" applyBorder="1" applyAlignment="1">
      <alignment horizontal="center" vertical="top" wrapText="1"/>
    </xf>
    <xf numFmtId="164" fontId="1" fillId="0" borderId="7" xfId="0" applyNumberFormat="1" applyFont="1" applyBorder="1" applyAlignment="1">
      <alignment horizontal="center" vertical="top" wrapText="1"/>
    </xf>
    <xf numFmtId="0" fontId="1" fillId="0" borderId="1" xfId="0" applyFont="1" applyFill="1" applyBorder="1" applyAlignment="1">
      <alignment horizontal="center" vertical="top" wrapText="1"/>
    </xf>
    <xf numFmtId="164" fontId="1" fillId="0" borderId="1" xfId="0" applyNumberFormat="1" applyFont="1" applyFill="1" applyBorder="1" applyAlignment="1">
      <alignment horizontal="center" vertical="top" wrapText="1"/>
    </xf>
    <xf numFmtId="0" fontId="1" fillId="0" borderId="1" xfId="0" applyFont="1" applyBorder="1" applyAlignment="1">
      <alignment horizontal="center"/>
    </xf>
    <xf numFmtId="0" fontId="1" fillId="0" borderId="1" xfId="0" applyFont="1" applyBorder="1" applyAlignment="1">
      <alignment horizontal="center" vertical="center" wrapText="1"/>
    </xf>
    <xf numFmtId="0" fontId="3" fillId="0" borderId="0" xfId="0" applyFont="1" applyAlignment="1">
      <alignment horizontal="left"/>
    </xf>
    <xf numFmtId="0" fontId="3" fillId="0" borderId="0" xfId="0" applyFont="1" applyAlignment="1">
      <alignment horizontal="center" vertical="center"/>
    </xf>
    <xf numFmtId="0" fontId="2" fillId="0" borderId="0" xfId="0" applyFont="1" applyAlignment="1">
      <alignment vertical="center"/>
    </xf>
    <xf numFmtId="0" fontId="1" fillId="0" borderId="1" xfId="0" applyFont="1" applyBorder="1" applyAlignment="1">
      <alignment horizontal="center" vertical="center"/>
    </xf>
    <xf numFmtId="0" fontId="1" fillId="0" borderId="1" xfId="0" applyFont="1" applyBorder="1" applyAlignment="1">
      <alignment vertical="center" wrapText="1"/>
    </xf>
    <xf numFmtId="0" fontId="2" fillId="2" borderId="1" xfId="0" applyFont="1" applyFill="1" applyBorder="1" applyAlignment="1">
      <alignment horizontal="center" vertical="center" wrapText="1"/>
    </xf>
    <xf numFmtId="0" fontId="1" fillId="0" borderId="1" xfId="0" applyFont="1" applyBorder="1" applyAlignment="1">
      <alignment horizontal="center" vertical="top" wrapText="1"/>
    </xf>
    <xf numFmtId="0" fontId="1" fillId="0" borderId="1" xfId="0" applyFont="1" applyBorder="1" applyAlignment="1">
      <alignment horizontal="left" vertical="top" wrapText="1"/>
    </xf>
    <xf numFmtId="0" fontId="1" fillId="0" borderId="1" xfId="0" applyFont="1" applyBorder="1" applyAlignment="1">
      <alignment vertical="top" wrapText="1"/>
    </xf>
    <xf numFmtId="0" fontId="1" fillId="0" borderId="5" xfId="0" applyFont="1" applyBorder="1" applyAlignment="1">
      <alignment horizontal="center" vertical="top" wrapText="1"/>
    </xf>
    <xf numFmtId="0" fontId="1" fillId="0" borderId="7" xfId="0" applyFont="1" applyBorder="1" applyAlignment="1">
      <alignment horizontal="center" vertical="top" wrapText="1"/>
    </xf>
    <xf numFmtId="0" fontId="1" fillId="0" borderId="1" xfId="0" applyFont="1" applyBorder="1" applyAlignment="1">
      <alignment horizontal="center" vertical="center" wrapText="1"/>
    </xf>
    <xf numFmtId="0" fontId="1" fillId="0" borderId="0" xfId="0" applyFont="1" applyBorder="1" applyAlignment="1">
      <alignment horizontal="center" vertical="top" wrapText="1"/>
    </xf>
    <xf numFmtId="0" fontId="1" fillId="0" borderId="0" xfId="0" applyFont="1" applyAlignment="1">
      <alignment horizontal="left"/>
    </xf>
    <xf numFmtId="0" fontId="1" fillId="0" borderId="0" xfId="0" applyFont="1"/>
    <xf numFmtId="0" fontId="1" fillId="0" borderId="0" xfId="0" applyFont="1" applyAlignment="1">
      <alignment horizontal="center"/>
    </xf>
    <xf numFmtId="0" fontId="1" fillId="0" borderId="0" xfId="0" applyFont="1" applyAlignment="1">
      <alignment vertical="top"/>
    </xf>
    <xf numFmtId="0" fontId="1" fillId="0" borderId="1" xfId="0" applyFont="1" applyBorder="1" applyAlignment="1">
      <alignment horizontal="center" vertical="top" wrapText="1"/>
    </xf>
    <xf numFmtId="0" fontId="1" fillId="0" borderId="1" xfId="0" applyFont="1" applyBorder="1" applyAlignment="1">
      <alignment vertical="top" wrapText="1"/>
    </xf>
    <xf numFmtId="0" fontId="1" fillId="0" borderId="1" xfId="0" applyFont="1" applyBorder="1" applyAlignment="1">
      <alignment horizontal="left" vertical="top" wrapText="1"/>
    </xf>
    <xf numFmtId="0" fontId="1" fillId="0" borderId="1" xfId="0" applyNumberFormat="1" applyFont="1" applyBorder="1" applyAlignment="1">
      <alignment wrapText="1"/>
    </xf>
    <xf numFmtId="2"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0" fillId="0" borderId="0" xfId="0" applyFill="1"/>
    <xf numFmtId="0" fontId="7" fillId="0" borderId="1" xfId="0" applyFont="1" applyFill="1" applyBorder="1" applyAlignment="1">
      <alignment vertical="center" wrapText="1"/>
    </xf>
    <xf numFmtId="0" fontId="2" fillId="0" borderId="1" xfId="0" applyFont="1" applyFill="1" applyBorder="1" applyAlignment="1">
      <alignment wrapText="1"/>
    </xf>
    <xf numFmtId="0" fontId="1" fillId="0" borderId="1" xfId="0" applyFont="1" applyFill="1" applyBorder="1" applyAlignment="1">
      <alignment horizontal="left" vertical="top" wrapText="1"/>
    </xf>
    <xf numFmtId="2" fontId="1" fillId="0" borderId="4" xfId="0" applyNumberFormat="1" applyFont="1" applyBorder="1"/>
    <xf numFmtId="2" fontId="6" fillId="0" borderId="1" xfId="0" applyNumberFormat="1" applyFont="1" applyBorder="1"/>
    <xf numFmtId="0" fontId="2" fillId="0" borderId="0" xfId="0" applyFont="1" applyAlignment="1">
      <alignment horizontal="left"/>
    </xf>
    <xf numFmtId="0" fontId="2" fillId="0" borderId="1" xfId="0" applyFont="1" applyBorder="1" applyAlignment="1">
      <alignment horizontal="left" vertical="top" wrapText="1"/>
    </xf>
    <xf numFmtId="0" fontId="2" fillId="0" borderId="1" xfId="0" applyFont="1" applyFill="1" applyBorder="1" applyAlignment="1">
      <alignment horizontal="left" vertical="center" wrapText="1"/>
    </xf>
    <xf numFmtId="0" fontId="2" fillId="0" borderId="1" xfId="0" applyFont="1" applyBorder="1" applyAlignment="1">
      <alignment horizontal="left" vertical="center" wrapText="1"/>
    </xf>
    <xf numFmtId="0" fontId="8" fillId="3" borderId="1" xfId="0" applyFont="1" applyFill="1" applyBorder="1" applyAlignment="1">
      <alignment vertical="center" wrapText="1"/>
    </xf>
    <xf numFmtId="0" fontId="8" fillId="2" borderId="1" xfId="0" applyFont="1" applyFill="1" applyBorder="1" applyAlignment="1">
      <alignment horizontal="left" vertical="center" wrapText="1"/>
    </xf>
    <xf numFmtId="0" fontId="8" fillId="3" borderId="1"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3" borderId="1" xfId="0" applyFont="1" applyFill="1" applyBorder="1" applyAlignment="1">
      <alignment horizontal="justify" vertical="center" wrapText="1"/>
    </xf>
    <xf numFmtId="0" fontId="9" fillId="0" borderId="0" xfId="0" applyFont="1" applyAlignment="1">
      <alignment horizontal="left"/>
    </xf>
    <xf numFmtId="0" fontId="2" fillId="0" borderId="0" xfId="0" applyFont="1"/>
    <xf numFmtId="0" fontId="2" fillId="0" borderId="1" xfId="0" applyFont="1" applyBorder="1" applyAlignment="1">
      <alignment vertical="top" wrapText="1"/>
    </xf>
    <xf numFmtId="2" fontId="1" fillId="0" borderId="1" xfId="0" applyNumberFormat="1" applyFont="1" applyBorder="1" applyAlignment="1">
      <alignment horizontal="center" vertical="center"/>
    </xf>
    <xf numFmtId="0" fontId="2" fillId="0" borderId="1" xfId="0" applyFont="1" applyFill="1" applyBorder="1" applyAlignment="1">
      <alignment horizontal="left" vertical="top" wrapText="1"/>
    </xf>
    <xf numFmtId="0" fontId="1" fillId="0" borderId="1" xfId="0" applyNumberFormat="1" applyFont="1" applyFill="1" applyBorder="1" applyAlignment="1">
      <alignment horizontal="left" vertical="top" wrapText="1"/>
    </xf>
    <xf numFmtId="0" fontId="8" fillId="0" borderId="1" xfId="0" applyFont="1" applyFill="1" applyBorder="1" applyAlignment="1">
      <alignment vertical="center" wrapText="1"/>
    </xf>
    <xf numFmtId="2" fontId="1" fillId="0" borderId="4" xfId="0" applyNumberFormat="1" applyFont="1" applyFill="1" applyBorder="1"/>
    <xf numFmtId="0" fontId="2" fillId="0" borderId="1" xfId="0" applyFont="1" applyFill="1" applyBorder="1" applyAlignment="1">
      <alignment vertical="center" wrapText="1"/>
    </xf>
    <xf numFmtId="2" fontId="1" fillId="0" borderId="1" xfId="0" applyNumberFormat="1" applyFont="1" applyFill="1" applyBorder="1" applyAlignment="1">
      <alignment horizontal="center" vertical="center"/>
    </xf>
    <xf numFmtId="2" fontId="1" fillId="0" borderId="5" xfId="0" applyNumberFormat="1" applyFont="1" applyBorder="1" applyAlignment="1">
      <alignment horizontal="center" vertical="center" wrapText="1"/>
    </xf>
    <xf numFmtId="0" fontId="1" fillId="0" borderId="1" xfId="0" applyFont="1" applyBorder="1" applyAlignment="1">
      <alignment horizontal="center" vertical="top" wrapText="1"/>
    </xf>
    <xf numFmtId="0" fontId="1" fillId="0" borderId="1" xfId="0" applyFont="1" applyBorder="1" applyAlignment="1">
      <alignment horizontal="left" vertical="top" wrapText="1"/>
    </xf>
    <xf numFmtId="0" fontId="2" fillId="0" borderId="1" xfId="0" applyFont="1" applyBorder="1" applyAlignment="1">
      <alignment horizontal="left" vertical="top" wrapText="1"/>
    </xf>
    <xf numFmtId="0" fontId="2" fillId="0" borderId="5" xfId="0" applyFont="1" applyBorder="1" applyAlignment="1">
      <alignment horizontal="left" vertical="top" wrapText="1"/>
    </xf>
    <xf numFmtId="0" fontId="1" fillId="0" borderId="1" xfId="0" applyFont="1" applyBorder="1" applyAlignment="1">
      <alignment horizontal="center" vertical="top" wrapText="1"/>
    </xf>
    <xf numFmtId="0" fontId="1" fillId="0" borderId="1" xfId="0" applyFont="1" applyBorder="1" applyAlignment="1">
      <alignment horizontal="center" vertical="center" wrapText="1"/>
    </xf>
    <xf numFmtId="0" fontId="1" fillId="0" borderId="5" xfId="0" applyFont="1" applyBorder="1" applyAlignment="1">
      <alignment horizontal="center" vertical="top" wrapText="1"/>
    </xf>
    <xf numFmtId="2" fontId="1" fillId="0" borderId="5" xfId="0" applyNumberFormat="1" applyFont="1" applyBorder="1" applyAlignment="1">
      <alignment horizontal="center" vertical="center" wrapText="1"/>
    </xf>
    <xf numFmtId="0" fontId="3" fillId="0" borderId="1" xfId="0" applyFont="1" applyBorder="1" applyAlignment="1">
      <alignment horizontal="center" vertical="top" wrapText="1"/>
    </xf>
    <xf numFmtId="2" fontId="1" fillId="0" borderId="1" xfId="1" applyNumberFormat="1" applyFont="1" applyBorder="1" applyAlignment="1">
      <alignment horizontal="center" vertical="center" wrapText="1"/>
    </xf>
    <xf numFmtId="2" fontId="1" fillId="0" borderId="0" xfId="0" applyNumberFormat="1" applyFont="1" applyAlignment="1">
      <alignment horizontal="center" vertical="center"/>
    </xf>
    <xf numFmtId="2" fontId="1" fillId="0" borderId="0" xfId="0" applyNumberFormat="1" applyFont="1" applyFill="1" applyAlignment="1">
      <alignment horizontal="center" vertical="center"/>
    </xf>
    <xf numFmtId="2" fontId="1" fillId="0" borderId="0" xfId="0" applyNumberFormat="1" applyFont="1" applyBorder="1" applyAlignment="1">
      <alignment horizontal="center" vertical="center" wrapText="1"/>
    </xf>
    <xf numFmtId="2" fontId="1" fillId="0" borderId="1" xfId="0" applyNumberFormat="1" applyFont="1" applyFill="1" applyBorder="1" applyAlignment="1">
      <alignment horizontal="center" vertical="center" wrapText="1"/>
    </xf>
    <xf numFmtId="2" fontId="1" fillId="0" borderId="1" xfId="0" applyNumberFormat="1" applyFont="1" applyBorder="1" applyAlignment="1">
      <alignment horizontal="center" vertical="center" wrapText="1"/>
    </xf>
    <xf numFmtId="2" fontId="1" fillId="0" borderId="5" xfId="0" applyNumberFormat="1" applyFont="1" applyFill="1" applyBorder="1" applyAlignment="1">
      <alignment horizontal="center" vertical="center" wrapText="1"/>
    </xf>
    <xf numFmtId="2" fontId="1" fillId="0" borderId="1" xfId="1" applyNumberFormat="1" applyFont="1" applyFill="1" applyBorder="1" applyAlignment="1">
      <alignment horizontal="center" vertical="center" wrapText="1"/>
    </xf>
    <xf numFmtId="2" fontId="1" fillId="0" borderId="1" xfId="1" applyNumberFormat="1" applyFont="1" applyFill="1" applyBorder="1" applyAlignment="1">
      <alignment horizontal="center" vertical="center"/>
    </xf>
    <xf numFmtId="2" fontId="1" fillId="0" borderId="1" xfId="1" applyNumberFormat="1" applyFont="1" applyBorder="1" applyAlignment="1">
      <alignment horizontal="center" vertical="center"/>
    </xf>
    <xf numFmtId="2" fontId="1" fillId="0" borderId="1" xfId="0" applyNumberFormat="1" applyFont="1" applyFill="1" applyBorder="1"/>
    <xf numFmtId="2" fontId="6" fillId="2" borderId="1" xfId="0" applyNumberFormat="1" applyFont="1" applyFill="1" applyBorder="1"/>
    <xf numFmtId="2" fontId="6" fillId="0" borderId="1" xfId="0" applyNumberFormat="1" applyFont="1" applyFill="1" applyBorder="1"/>
    <xf numFmtId="2" fontId="1" fillId="0" borderId="1" xfId="0" applyNumberFormat="1" applyFont="1" applyBorder="1"/>
    <xf numFmtId="2" fontId="1" fillId="0" borderId="5" xfId="0" applyNumberFormat="1" applyFont="1" applyBorder="1"/>
    <xf numFmtId="2" fontId="6" fillId="0" borderId="1" xfId="0" applyNumberFormat="1" applyFont="1" applyBorder="1" applyAlignment="1">
      <alignment horizontal="center" vertical="center" wrapText="1"/>
    </xf>
    <xf numFmtId="2" fontId="6" fillId="0" borderId="1" xfId="0" applyNumberFormat="1" applyFont="1" applyFill="1" applyBorder="1" applyAlignment="1">
      <alignment horizontal="center" vertical="center" wrapText="1"/>
    </xf>
    <xf numFmtId="2" fontId="6" fillId="0" borderId="1" xfId="0" applyNumberFormat="1" applyFont="1" applyBorder="1" applyAlignment="1">
      <alignment horizontal="center" vertical="center"/>
    </xf>
    <xf numFmtId="2" fontId="1" fillId="0" borderId="2" xfId="0" applyNumberFormat="1" applyFont="1" applyBorder="1" applyAlignment="1">
      <alignment horizontal="center" vertical="center"/>
    </xf>
    <xf numFmtId="2" fontId="6" fillId="0" borderId="1" xfId="0" applyNumberFormat="1" applyFont="1" applyFill="1" applyBorder="1" applyAlignment="1">
      <alignment horizontal="center" vertical="center"/>
    </xf>
    <xf numFmtId="2" fontId="4" fillId="0" borderId="0" xfId="0" applyNumberFormat="1" applyFont="1" applyAlignment="1">
      <alignment horizontal="center" vertical="center"/>
    </xf>
    <xf numFmtId="2" fontId="3" fillId="0" borderId="0" xfId="0" applyNumberFormat="1" applyFont="1" applyAlignment="1">
      <alignment horizontal="center" vertical="center"/>
    </xf>
    <xf numFmtId="2" fontId="3" fillId="0" borderId="0" xfId="0" applyNumberFormat="1" applyFont="1" applyFill="1" applyAlignment="1">
      <alignment horizontal="center" vertical="center"/>
    </xf>
    <xf numFmtId="0" fontId="10" fillId="0" borderId="1" xfId="0" applyNumberFormat="1" applyFont="1" applyBorder="1" applyAlignment="1">
      <alignment horizontal="left" wrapText="1"/>
    </xf>
    <xf numFmtId="0" fontId="1" fillId="0" borderId="1" xfId="0" applyFont="1" applyFill="1" applyBorder="1" applyAlignment="1">
      <alignment vertical="top" wrapText="1"/>
    </xf>
    <xf numFmtId="0" fontId="1" fillId="0" borderId="1" xfId="0" applyNumberFormat="1" applyFont="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5" xfId="0" applyFont="1" applyBorder="1" applyAlignment="1">
      <alignment horizontal="left" vertical="top" wrapText="1"/>
    </xf>
    <xf numFmtId="2" fontId="1" fillId="0" borderId="5" xfId="0" applyNumberFormat="1" applyFont="1" applyBorder="1" applyAlignment="1">
      <alignment horizontal="center" vertical="center"/>
    </xf>
    <xf numFmtId="0" fontId="9" fillId="0" borderId="1" xfId="0" applyFont="1" applyBorder="1" applyAlignment="1">
      <alignment horizontal="left" vertical="top" wrapText="1"/>
    </xf>
    <xf numFmtId="0" fontId="3" fillId="0" borderId="1" xfId="0" applyFont="1" applyBorder="1" applyAlignment="1">
      <alignment horizontal="left" vertical="top" wrapText="1"/>
    </xf>
    <xf numFmtId="2" fontId="3" fillId="0" borderId="1" xfId="0" applyNumberFormat="1" applyFont="1" applyBorder="1" applyAlignment="1">
      <alignment horizontal="center" vertical="center"/>
    </xf>
    <xf numFmtId="2" fontId="3" fillId="0" borderId="1" xfId="0" applyNumberFormat="1" applyFont="1" applyBorder="1" applyAlignment="1">
      <alignment horizontal="center" vertical="center" wrapText="1"/>
    </xf>
    <xf numFmtId="2" fontId="3" fillId="0" borderId="1" xfId="0" applyNumberFormat="1" applyFont="1" applyFill="1" applyBorder="1" applyAlignment="1">
      <alignment horizontal="center" vertical="center" wrapText="1"/>
    </xf>
    <xf numFmtId="0" fontId="3" fillId="0" borderId="1" xfId="0" applyFont="1" applyBorder="1" applyAlignment="1">
      <alignment vertical="top" wrapText="1"/>
    </xf>
    <xf numFmtId="0" fontId="11" fillId="0" borderId="1" xfId="0" applyFont="1" applyBorder="1"/>
    <xf numFmtId="0" fontId="1" fillId="0" borderId="8" xfId="0" applyFont="1" applyBorder="1" applyAlignment="1">
      <alignment vertical="top" wrapText="1"/>
    </xf>
    <xf numFmtId="0" fontId="0" fillId="0" borderId="0" xfId="0" applyBorder="1"/>
    <xf numFmtId="0" fontId="11" fillId="0" borderId="0" xfId="0" applyFont="1" applyBorder="1"/>
    <xf numFmtId="0" fontId="0" fillId="0" borderId="9" xfId="0" applyBorder="1"/>
    <xf numFmtId="0" fontId="11" fillId="0" borderId="9" xfId="0" applyFont="1" applyBorder="1"/>
    <xf numFmtId="0" fontId="1" fillId="0" borderId="0" xfId="0" applyFont="1" applyBorder="1" applyAlignment="1">
      <alignment vertical="top"/>
    </xf>
    <xf numFmtId="0" fontId="11" fillId="0" borderId="0" xfId="0" applyFont="1"/>
    <xf numFmtId="2" fontId="12" fillId="0" borderId="1" xfId="0" applyNumberFormat="1" applyFont="1" applyBorder="1" applyAlignment="1">
      <alignment horizontal="center" vertical="center" wrapText="1"/>
    </xf>
    <xf numFmtId="2" fontId="1" fillId="0" borderId="5" xfId="0" applyNumberFormat="1" applyFont="1" applyFill="1" applyBorder="1" applyAlignment="1">
      <alignment horizontal="center" vertical="center"/>
    </xf>
    <xf numFmtId="2" fontId="3" fillId="0" borderId="1" xfId="0" applyNumberFormat="1" applyFont="1" applyFill="1" applyBorder="1" applyAlignment="1">
      <alignment horizontal="center" vertical="center"/>
    </xf>
    <xf numFmtId="0" fontId="3" fillId="0" borderId="1" xfId="0" applyFont="1" applyFill="1" applyBorder="1" applyAlignment="1">
      <alignment horizontal="center" vertical="top" wrapText="1"/>
    </xf>
    <xf numFmtId="0" fontId="9"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1" xfId="0" applyFont="1" applyFill="1" applyBorder="1" applyAlignment="1">
      <alignment vertical="top" wrapText="1"/>
    </xf>
    <xf numFmtId="0" fontId="11" fillId="0" borderId="0" xfId="0" applyFont="1" applyFill="1"/>
    <xf numFmtId="2" fontId="3" fillId="0" borderId="1" xfId="1" applyNumberFormat="1" applyFont="1" applyBorder="1" applyAlignment="1">
      <alignment horizontal="center" vertical="center" wrapText="1"/>
    </xf>
    <xf numFmtId="2" fontId="3" fillId="0" borderId="1" xfId="1" applyNumberFormat="1" applyFont="1" applyFill="1" applyBorder="1" applyAlignment="1">
      <alignment horizontal="center" vertical="center" wrapText="1"/>
    </xf>
    <xf numFmtId="0" fontId="13" fillId="0" borderId="1" xfId="0" applyNumberFormat="1" applyFont="1" applyBorder="1" applyAlignment="1">
      <alignment horizontal="left" wrapText="1"/>
    </xf>
    <xf numFmtId="0" fontId="9" fillId="0" borderId="1" xfId="0" applyFont="1" applyBorder="1" applyAlignment="1">
      <alignment horizontal="left" vertical="center"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2" fontId="1" fillId="0" borderId="5" xfId="0" applyNumberFormat="1" applyFont="1" applyBorder="1" applyAlignment="1">
      <alignment horizontal="center" vertical="center" wrapText="1"/>
    </xf>
    <xf numFmtId="2" fontId="1" fillId="0" borderId="6" xfId="0" applyNumberFormat="1" applyFont="1" applyBorder="1" applyAlignment="1">
      <alignment horizontal="center" vertical="center" wrapText="1"/>
    </xf>
    <xf numFmtId="2" fontId="1" fillId="0" borderId="7" xfId="0" applyNumberFormat="1" applyFont="1" applyBorder="1" applyAlignment="1">
      <alignment horizontal="center" vertical="center" wrapText="1"/>
    </xf>
    <xf numFmtId="0" fontId="1" fillId="0" borderId="5" xfId="0" applyFont="1" applyBorder="1" applyAlignment="1">
      <alignment horizontal="center" vertical="top" wrapText="1"/>
    </xf>
    <xf numFmtId="0" fontId="1" fillId="0" borderId="6" xfId="0" applyFont="1" applyBorder="1" applyAlignment="1">
      <alignment horizontal="center" vertical="top" wrapText="1"/>
    </xf>
    <xf numFmtId="0" fontId="1" fillId="0" borderId="7" xfId="0" applyFont="1" applyBorder="1" applyAlignment="1">
      <alignment horizontal="center" vertical="top" wrapText="1"/>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0" fontId="1" fillId="0" borderId="1" xfId="0" applyFont="1" applyBorder="1" applyAlignment="1">
      <alignment horizontal="center" vertical="top"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vertical="top" wrapText="1"/>
    </xf>
    <xf numFmtId="0" fontId="1" fillId="0" borderId="0" xfId="0" applyFont="1" applyBorder="1" applyAlignment="1">
      <alignment horizontal="left" vertical="top" wrapText="1"/>
    </xf>
    <xf numFmtId="0" fontId="1" fillId="0" borderId="0" xfId="0" applyFont="1" applyBorder="1" applyAlignment="1">
      <alignment horizontal="center" vertical="center" wrapText="1"/>
    </xf>
    <xf numFmtId="0" fontId="1" fillId="0" borderId="1" xfId="0" applyFont="1" applyBorder="1" applyAlignment="1">
      <alignment horizontal="left" vertical="top" wrapText="1" indent="5"/>
    </xf>
    <xf numFmtId="0" fontId="1" fillId="0" borderId="1" xfId="0" applyFont="1" applyFill="1" applyBorder="1" applyAlignment="1">
      <alignment horizontal="center"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1" fillId="0" borderId="1" xfId="0" applyFont="1" applyBorder="1" applyAlignment="1">
      <alignment horizontal="left" vertical="top" wrapText="1"/>
    </xf>
    <xf numFmtId="0" fontId="2" fillId="0" borderId="1" xfId="0" applyFont="1" applyBorder="1" applyAlignment="1">
      <alignment horizontal="left" vertical="top" wrapText="1"/>
    </xf>
    <xf numFmtId="2" fontId="1" fillId="0" borderId="1" xfId="0" applyNumberFormat="1" applyFont="1" applyBorder="1" applyAlignment="1">
      <alignment horizontal="center" vertical="center" wrapText="1"/>
    </xf>
    <xf numFmtId="2" fontId="1" fillId="0" borderId="1" xfId="0" applyNumberFormat="1" applyFont="1" applyFill="1" applyBorder="1" applyAlignment="1">
      <alignment horizontal="center" vertical="center" wrapText="1"/>
    </xf>
    <xf numFmtId="0" fontId="1" fillId="0" borderId="1" xfId="0" applyFont="1" applyBorder="1" applyAlignment="1">
      <alignment horizontal="center" vertical="top"/>
    </xf>
    <xf numFmtId="0" fontId="1" fillId="0" borderId="1" xfId="0" applyFont="1" applyBorder="1" applyAlignment="1">
      <alignment horizontal="center"/>
    </xf>
    <xf numFmtId="0" fontId="1" fillId="0" borderId="0" xfId="0" applyFont="1" applyAlignment="1">
      <alignment horizontal="center" wrapText="1"/>
    </xf>
    <xf numFmtId="0" fontId="1" fillId="0" borderId="1" xfId="0" applyFont="1" applyBorder="1" applyAlignment="1">
      <alignment horizontal="center" vertical="center" wrapText="1"/>
    </xf>
    <xf numFmtId="0" fontId="1" fillId="0" borderId="0" xfId="0" applyFont="1" applyBorder="1" applyAlignment="1">
      <alignment horizontal="center" vertical="top" wrapText="1"/>
    </xf>
    <xf numFmtId="0" fontId="3" fillId="0" borderId="1" xfId="0" applyFont="1" applyBorder="1" applyAlignment="1">
      <alignment horizontal="center" vertical="top" wrapText="1"/>
    </xf>
    <xf numFmtId="0" fontId="3" fillId="0" borderId="5" xfId="0" applyFont="1" applyBorder="1" applyAlignment="1">
      <alignment horizontal="center" vertical="top" wrapText="1"/>
    </xf>
    <xf numFmtId="164" fontId="1" fillId="0" borderId="5" xfId="0" applyNumberFormat="1" applyFont="1" applyBorder="1" applyAlignment="1">
      <alignment horizontal="center" vertical="top"/>
    </xf>
    <xf numFmtId="0" fontId="1" fillId="0" borderId="7" xfId="0" applyFont="1" applyBorder="1" applyAlignment="1">
      <alignment horizontal="center" vertical="top"/>
    </xf>
  </cellXfs>
  <cellStyles count="2">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200025</xdr:colOff>
      <xdr:row>30</xdr:row>
      <xdr:rowOff>252412</xdr:rowOff>
    </xdr:from>
    <xdr:ext cx="914400" cy="264560"/>
    <xdr:sp macro="" textlink="">
      <xdr:nvSpPr>
        <xdr:cNvPr id="2" name="TextBox 1"/>
        <xdr:cNvSpPr txBox="1"/>
      </xdr:nvSpPr>
      <xdr:spPr>
        <a:xfrm>
          <a:off x="5953125" y="17797462"/>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00"/>
  <sheetViews>
    <sheetView topLeftCell="A4" zoomScaleNormal="100" workbookViewId="0">
      <selection activeCell="A4" sqref="A4:L4"/>
    </sheetView>
  </sheetViews>
  <sheetFormatPr defaultRowHeight="15.75" x14ac:dyDescent="0.25"/>
  <cols>
    <col min="1" max="1" width="7.42578125" style="38" customWidth="1"/>
    <col min="2" max="2" width="27.28515625" style="54" customWidth="1"/>
    <col min="3" max="3" width="14.5703125" style="37" customWidth="1"/>
    <col min="4" max="4" width="14.140625" style="84" bestFit="1" customWidth="1"/>
    <col min="5" max="5" width="11.5703125" style="84" customWidth="1"/>
    <col min="6" max="6" width="10.7109375" style="85" bestFit="1" customWidth="1"/>
    <col min="7" max="7" width="11" style="85" customWidth="1"/>
    <col min="8" max="8" width="11.5703125" style="84" customWidth="1"/>
    <col min="9" max="9" width="10.42578125" style="84" customWidth="1"/>
    <col min="10" max="11" width="10.7109375" style="84" bestFit="1" customWidth="1"/>
    <col min="12" max="12" width="15.85546875" style="40" customWidth="1"/>
  </cols>
  <sheetData>
    <row r="1" spans="1:12" ht="62.25" customHeight="1" x14ac:dyDescent="0.25">
      <c r="I1" s="156" t="s">
        <v>17</v>
      </c>
      <c r="J1" s="156"/>
      <c r="K1" s="156"/>
      <c r="L1" s="156"/>
    </row>
    <row r="2" spans="1:12" ht="15.75" customHeight="1" x14ac:dyDescent="0.25">
      <c r="I2" s="86"/>
      <c r="J2" s="86"/>
      <c r="K2" s="86"/>
      <c r="L2" s="36"/>
    </row>
    <row r="4" spans="1:12" ht="32.25" customHeight="1" x14ac:dyDescent="0.25">
      <c r="A4" s="156" t="s">
        <v>16</v>
      </c>
      <c r="B4" s="156"/>
      <c r="C4" s="156"/>
      <c r="D4" s="156"/>
      <c r="E4" s="156"/>
      <c r="F4" s="156"/>
      <c r="G4" s="156"/>
      <c r="H4" s="156"/>
      <c r="I4" s="156"/>
      <c r="J4" s="156"/>
      <c r="K4" s="156"/>
      <c r="L4" s="156"/>
    </row>
    <row r="6" spans="1:12" ht="17.25" customHeight="1" x14ac:dyDescent="0.25">
      <c r="A6" s="150" t="s">
        <v>0</v>
      </c>
      <c r="B6" s="163" t="s">
        <v>1</v>
      </c>
      <c r="C6" s="162" t="s">
        <v>2</v>
      </c>
      <c r="D6" s="164" t="s">
        <v>3</v>
      </c>
      <c r="E6" s="164"/>
      <c r="F6" s="164"/>
      <c r="G6" s="164"/>
      <c r="H6" s="164"/>
      <c r="I6" s="164"/>
      <c r="J6" s="164"/>
      <c r="K6" s="164"/>
      <c r="L6" s="30"/>
    </row>
    <row r="7" spans="1:12" x14ac:dyDescent="0.25">
      <c r="A7" s="150"/>
      <c r="B7" s="163"/>
      <c r="C7" s="162"/>
      <c r="D7" s="164" t="s">
        <v>5</v>
      </c>
      <c r="E7" s="164"/>
      <c r="F7" s="165" t="s">
        <v>6</v>
      </c>
      <c r="G7" s="165"/>
      <c r="H7" s="164" t="s">
        <v>7</v>
      </c>
      <c r="I7" s="164"/>
      <c r="J7" s="164" t="s">
        <v>11</v>
      </c>
      <c r="K7" s="164"/>
      <c r="L7" s="30" t="s">
        <v>4</v>
      </c>
    </row>
    <row r="8" spans="1:12" x14ac:dyDescent="0.25">
      <c r="A8" s="150"/>
      <c r="B8" s="163"/>
      <c r="C8" s="162"/>
      <c r="D8" s="88" t="s">
        <v>8</v>
      </c>
      <c r="E8" s="88" t="s">
        <v>9</v>
      </c>
      <c r="F8" s="45" t="s">
        <v>8</v>
      </c>
      <c r="G8" s="45" t="s">
        <v>9</v>
      </c>
      <c r="H8" s="88" t="s">
        <v>8</v>
      </c>
      <c r="I8" s="88" t="s">
        <v>9</v>
      </c>
      <c r="J8" s="88" t="s">
        <v>8</v>
      </c>
      <c r="K8" s="88" t="s">
        <v>9</v>
      </c>
      <c r="L8" s="32"/>
    </row>
    <row r="9" spans="1:12" x14ac:dyDescent="0.25">
      <c r="A9" s="30">
        <v>1</v>
      </c>
      <c r="B9" s="55">
        <v>2</v>
      </c>
      <c r="C9" s="31">
        <v>3</v>
      </c>
      <c r="D9" s="108">
        <v>4</v>
      </c>
      <c r="E9" s="108">
        <v>5</v>
      </c>
      <c r="F9" s="109">
        <v>6</v>
      </c>
      <c r="G9" s="109">
        <v>7</v>
      </c>
      <c r="H9" s="108">
        <v>8</v>
      </c>
      <c r="I9" s="108">
        <v>9</v>
      </c>
      <c r="J9" s="108">
        <v>10</v>
      </c>
      <c r="K9" s="108">
        <v>11</v>
      </c>
      <c r="L9" s="30">
        <v>12</v>
      </c>
    </row>
    <row r="10" spans="1:12" x14ac:dyDescent="0.25">
      <c r="A10" s="138" t="s">
        <v>279</v>
      </c>
      <c r="B10" s="139"/>
      <c r="C10" s="139"/>
      <c r="D10" s="139"/>
      <c r="E10" s="139"/>
      <c r="F10" s="139"/>
      <c r="G10" s="139"/>
      <c r="H10" s="139"/>
      <c r="I10" s="139"/>
      <c r="J10" s="139"/>
      <c r="K10" s="139"/>
      <c r="L10" s="140"/>
    </row>
    <row r="11" spans="1:12" ht="15.75" customHeight="1" x14ac:dyDescent="0.25">
      <c r="A11" s="144" t="s">
        <v>25</v>
      </c>
      <c r="B11" s="159" t="s">
        <v>280</v>
      </c>
      <c r="C11" s="162" t="s">
        <v>281</v>
      </c>
      <c r="D11" s="141">
        <v>2925.4</v>
      </c>
      <c r="E11" s="141">
        <v>2289</v>
      </c>
      <c r="F11" s="147">
        <v>0</v>
      </c>
      <c r="G11" s="147">
        <v>0</v>
      </c>
      <c r="H11" s="141">
        <v>2925.4</v>
      </c>
      <c r="I11" s="141">
        <v>2289</v>
      </c>
      <c r="J11" s="141">
        <v>0</v>
      </c>
      <c r="K11" s="141">
        <v>0</v>
      </c>
      <c r="L11" s="144" t="s">
        <v>516</v>
      </c>
    </row>
    <row r="12" spans="1:12" ht="15.75" customHeight="1" x14ac:dyDescent="0.25">
      <c r="A12" s="145"/>
      <c r="B12" s="160"/>
      <c r="C12" s="162"/>
      <c r="D12" s="142"/>
      <c r="E12" s="142"/>
      <c r="F12" s="148"/>
      <c r="G12" s="148"/>
      <c r="H12" s="142"/>
      <c r="I12" s="142"/>
      <c r="J12" s="142"/>
      <c r="K12" s="142"/>
      <c r="L12" s="145"/>
    </row>
    <row r="13" spans="1:12" ht="15.75" customHeight="1" x14ac:dyDescent="0.25">
      <c r="A13" s="145"/>
      <c r="B13" s="160"/>
      <c r="C13" s="162"/>
      <c r="D13" s="142"/>
      <c r="E13" s="142"/>
      <c r="F13" s="148"/>
      <c r="G13" s="148"/>
      <c r="H13" s="142"/>
      <c r="I13" s="142"/>
      <c r="J13" s="142"/>
      <c r="K13" s="142"/>
      <c r="L13" s="145"/>
    </row>
    <row r="14" spans="1:12" ht="15.75" customHeight="1" x14ac:dyDescent="0.25">
      <c r="A14" s="145"/>
      <c r="B14" s="160"/>
      <c r="C14" s="162"/>
      <c r="D14" s="142"/>
      <c r="E14" s="142"/>
      <c r="F14" s="148"/>
      <c r="G14" s="148"/>
      <c r="H14" s="142"/>
      <c r="I14" s="142"/>
      <c r="J14" s="142"/>
      <c r="K14" s="142"/>
      <c r="L14" s="145"/>
    </row>
    <row r="15" spans="1:12" ht="15.75" customHeight="1" x14ac:dyDescent="0.25">
      <c r="A15" s="145"/>
      <c r="B15" s="160"/>
      <c r="C15" s="162"/>
      <c r="D15" s="142"/>
      <c r="E15" s="142"/>
      <c r="F15" s="148"/>
      <c r="G15" s="148"/>
      <c r="H15" s="142"/>
      <c r="I15" s="142"/>
      <c r="J15" s="142"/>
      <c r="K15" s="142"/>
      <c r="L15" s="145"/>
    </row>
    <row r="16" spans="1:12" ht="123" customHeight="1" x14ac:dyDescent="0.25">
      <c r="A16" s="146"/>
      <c r="B16" s="161"/>
      <c r="C16" s="162"/>
      <c r="D16" s="143"/>
      <c r="E16" s="143"/>
      <c r="F16" s="149"/>
      <c r="G16" s="149"/>
      <c r="H16" s="143"/>
      <c r="I16" s="143"/>
      <c r="J16" s="143"/>
      <c r="K16" s="143"/>
      <c r="L16" s="146"/>
    </row>
    <row r="17" spans="1:12" x14ac:dyDescent="0.25">
      <c r="A17" s="151" t="s">
        <v>293</v>
      </c>
      <c r="B17" s="152"/>
      <c r="C17" s="152"/>
      <c r="D17" s="152"/>
      <c r="E17" s="152"/>
      <c r="F17" s="152"/>
      <c r="G17" s="152"/>
      <c r="H17" s="152"/>
      <c r="I17" s="152"/>
      <c r="J17" s="152"/>
      <c r="K17" s="152"/>
      <c r="L17" s="153"/>
    </row>
    <row r="18" spans="1:12" s="48" customFormat="1" ht="114.75" customHeight="1" x14ac:dyDescent="0.25">
      <c r="A18" s="46" t="s">
        <v>25</v>
      </c>
      <c r="B18" s="56" t="s">
        <v>282</v>
      </c>
      <c r="C18" s="47" t="s">
        <v>292</v>
      </c>
      <c r="D18" s="72">
        <v>16000</v>
      </c>
      <c r="E18" s="45">
        <v>0</v>
      </c>
      <c r="F18" s="72">
        <v>16000</v>
      </c>
      <c r="G18" s="45">
        <v>0</v>
      </c>
      <c r="H18" s="45">
        <v>0</v>
      </c>
      <c r="I18" s="45">
        <v>0</v>
      </c>
      <c r="J18" s="45">
        <v>0</v>
      </c>
      <c r="K18" s="45">
        <v>0</v>
      </c>
      <c r="L18" s="20" t="s">
        <v>399</v>
      </c>
    </row>
    <row r="19" spans="1:12" s="48" customFormat="1" ht="186" customHeight="1" x14ac:dyDescent="0.25">
      <c r="A19" s="20" t="s">
        <v>537</v>
      </c>
      <c r="B19" s="49" t="s">
        <v>282</v>
      </c>
      <c r="C19" s="47" t="s">
        <v>599</v>
      </c>
      <c r="D19" s="72">
        <v>8184</v>
      </c>
      <c r="E19" s="45">
        <v>0</v>
      </c>
      <c r="F19" s="72">
        <v>8184</v>
      </c>
      <c r="G19" s="45">
        <v>0</v>
      </c>
      <c r="H19" s="45">
        <v>0</v>
      </c>
      <c r="I19" s="45">
        <v>0</v>
      </c>
      <c r="J19" s="45">
        <v>0</v>
      </c>
      <c r="K19" s="45">
        <v>0</v>
      </c>
      <c r="L19" s="50" t="s">
        <v>539</v>
      </c>
    </row>
    <row r="20" spans="1:12" s="48" customFormat="1" ht="77.25" customHeight="1" x14ac:dyDescent="0.25">
      <c r="A20" s="20" t="s">
        <v>542</v>
      </c>
      <c r="B20" s="49" t="s">
        <v>282</v>
      </c>
      <c r="C20" s="47" t="s">
        <v>600</v>
      </c>
      <c r="D20" s="45">
        <v>0</v>
      </c>
      <c r="E20" s="45">
        <v>0</v>
      </c>
      <c r="F20" s="45">
        <v>0</v>
      </c>
      <c r="G20" s="45">
        <v>0</v>
      </c>
      <c r="H20" s="45">
        <v>0</v>
      </c>
      <c r="I20" s="45">
        <v>0</v>
      </c>
      <c r="J20" s="45">
        <v>0</v>
      </c>
      <c r="K20" s="45">
        <v>0</v>
      </c>
      <c r="L20" s="50" t="s">
        <v>540</v>
      </c>
    </row>
    <row r="21" spans="1:12" s="48" customFormat="1" ht="103.5" customHeight="1" x14ac:dyDescent="0.25">
      <c r="A21" s="20" t="s">
        <v>543</v>
      </c>
      <c r="B21" s="49" t="s">
        <v>282</v>
      </c>
      <c r="C21" s="47" t="s">
        <v>601</v>
      </c>
      <c r="D21" s="45">
        <v>0</v>
      </c>
      <c r="E21" s="45">
        <v>0</v>
      </c>
      <c r="F21" s="45">
        <v>0</v>
      </c>
      <c r="G21" s="45">
        <v>0</v>
      </c>
      <c r="H21" s="45">
        <v>0</v>
      </c>
      <c r="I21" s="45">
        <v>0</v>
      </c>
      <c r="J21" s="45">
        <v>0</v>
      </c>
      <c r="K21" s="45">
        <v>0</v>
      </c>
      <c r="L21" s="50" t="s">
        <v>541</v>
      </c>
    </row>
    <row r="22" spans="1:12" s="48" customFormat="1" ht="188.25" customHeight="1" x14ac:dyDescent="0.25">
      <c r="A22" s="46" t="s">
        <v>26</v>
      </c>
      <c r="B22" s="56" t="s">
        <v>283</v>
      </c>
      <c r="C22" s="47" t="s">
        <v>292</v>
      </c>
      <c r="D22" s="45">
        <v>4200</v>
      </c>
      <c r="E22" s="45">
        <v>4200</v>
      </c>
      <c r="F22" s="45">
        <v>4200</v>
      </c>
      <c r="G22" s="45">
        <v>4200</v>
      </c>
      <c r="H22" s="45">
        <v>0</v>
      </c>
      <c r="I22" s="45">
        <v>0</v>
      </c>
      <c r="J22" s="45">
        <v>0</v>
      </c>
      <c r="K22" s="45">
        <v>0</v>
      </c>
      <c r="L22" s="20" t="s">
        <v>401</v>
      </c>
    </row>
    <row r="23" spans="1:12" s="48" customFormat="1" ht="78.75" x14ac:dyDescent="0.25">
      <c r="A23" s="46" t="s">
        <v>27</v>
      </c>
      <c r="B23" s="56" t="s">
        <v>285</v>
      </c>
      <c r="C23" s="47" t="s">
        <v>284</v>
      </c>
      <c r="D23" s="72">
        <v>25000</v>
      </c>
      <c r="E23" s="45">
        <v>0</v>
      </c>
      <c r="F23" s="72">
        <v>25000</v>
      </c>
      <c r="G23" s="45">
        <v>0</v>
      </c>
      <c r="H23" s="45">
        <v>0</v>
      </c>
      <c r="I23" s="45">
        <v>0</v>
      </c>
      <c r="J23" s="45">
        <v>0</v>
      </c>
      <c r="K23" s="45">
        <v>0</v>
      </c>
      <c r="L23" s="51" t="s">
        <v>538</v>
      </c>
    </row>
    <row r="24" spans="1:12" s="48" customFormat="1" ht="105" x14ac:dyDescent="0.25">
      <c r="A24" s="46" t="s">
        <v>43</v>
      </c>
      <c r="B24" s="56" t="s">
        <v>286</v>
      </c>
      <c r="C24" s="47" t="s">
        <v>284</v>
      </c>
      <c r="D24" s="45">
        <v>0</v>
      </c>
      <c r="E24" s="45">
        <v>0</v>
      </c>
      <c r="F24" s="45">
        <v>0</v>
      </c>
      <c r="G24" s="45">
        <v>0</v>
      </c>
      <c r="H24" s="45">
        <v>0</v>
      </c>
      <c r="I24" s="45">
        <v>0</v>
      </c>
      <c r="J24" s="45">
        <v>0</v>
      </c>
      <c r="K24" s="45">
        <v>0</v>
      </c>
      <c r="L24" s="20" t="s">
        <v>523</v>
      </c>
    </row>
    <row r="25" spans="1:12" s="48" customFormat="1" ht="75" x14ac:dyDescent="0.25">
      <c r="A25" s="46" t="s">
        <v>46</v>
      </c>
      <c r="B25" s="56" t="s">
        <v>287</v>
      </c>
      <c r="C25" s="47" t="s">
        <v>284</v>
      </c>
      <c r="D25" s="72">
        <v>19000</v>
      </c>
      <c r="E25" s="45">
        <v>15146</v>
      </c>
      <c r="F25" s="72">
        <v>19000</v>
      </c>
      <c r="G25" s="45">
        <v>15146</v>
      </c>
      <c r="H25" s="45">
        <v>0</v>
      </c>
      <c r="I25" s="45">
        <v>0</v>
      </c>
      <c r="J25" s="45">
        <v>0</v>
      </c>
      <c r="K25" s="45">
        <v>0</v>
      </c>
      <c r="L25" s="20" t="s">
        <v>401</v>
      </c>
    </row>
    <row r="26" spans="1:12" ht="75" x14ac:dyDescent="0.25">
      <c r="A26" s="35" t="s">
        <v>49</v>
      </c>
      <c r="B26" s="57" t="s">
        <v>288</v>
      </c>
      <c r="C26" s="8" t="s">
        <v>284</v>
      </c>
      <c r="D26" s="88">
        <v>0</v>
      </c>
      <c r="E26" s="88">
        <v>0</v>
      </c>
      <c r="F26" s="45">
        <v>0</v>
      </c>
      <c r="G26" s="45">
        <v>0</v>
      </c>
      <c r="H26" s="88">
        <v>0</v>
      </c>
      <c r="I26" s="88">
        <v>0</v>
      </c>
      <c r="J26" s="88">
        <v>0</v>
      </c>
      <c r="K26" s="88">
        <v>0</v>
      </c>
      <c r="L26" s="30" t="s">
        <v>416</v>
      </c>
    </row>
    <row r="27" spans="1:12" ht="77.25" customHeight="1" x14ac:dyDescent="0.25">
      <c r="A27" s="35" t="s">
        <v>50</v>
      </c>
      <c r="B27" s="57" t="s">
        <v>289</v>
      </c>
      <c r="C27" s="8" t="s">
        <v>291</v>
      </c>
      <c r="D27" s="88">
        <v>100</v>
      </c>
      <c r="E27" s="88">
        <f>SUM(G27,K27)</f>
        <v>100</v>
      </c>
      <c r="F27" s="72">
        <v>20</v>
      </c>
      <c r="G27" s="72">
        <v>20</v>
      </c>
      <c r="H27" s="88">
        <v>0</v>
      </c>
      <c r="I27" s="88">
        <v>0</v>
      </c>
      <c r="J27" s="66">
        <v>80</v>
      </c>
      <c r="K27" s="66">
        <v>80</v>
      </c>
      <c r="L27" s="30" t="s">
        <v>401</v>
      </c>
    </row>
    <row r="28" spans="1:12" ht="75" x14ac:dyDescent="0.25">
      <c r="A28" s="35" t="s">
        <v>57</v>
      </c>
      <c r="B28" s="57" t="s">
        <v>290</v>
      </c>
      <c r="C28" s="8" t="s">
        <v>292</v>
      </c>
      <c r="D28" s="66">
        <v>4000</v>
      </c>
      <c r="E28" s="66">
        <v>4000</v>
      </c>
      <c r="F28" s="72">
        <v>4000</v>
      </c>
      <c r="G28" s="72">
        <v>4000</v>
      </c>
      <c r="H28" s="88">
        <v>0</v>
      </c>
      <c r="I28" s="88">
        <v>0</v>
      </c>
      <c r="J28" s="88">
        <v>0</v>
      </c>
      <c r="K28" s="88">
        <v>0</v>
      </c>
      <c r="L28" s="30" t="s">
        <v>401</v>
      </c>
    </row>
    <row r="29" spans="1:12" x14ac:dyDescent="0.25">
      <c r="A29" s="79"/>
      <c r="B29" s="137" t="s">
        <v>649</v>
      </c>
      <c r="C29" s="8"/>
      <c r="D29" s="115">
        <f>SUM(D18,D22,D23,D24,D25,D26,D27,D28)</f>
        <v>68300</v>
      </c>
      <c r="E29" s="115">
        <f>SUM(E18,E22,E23,E24,E25,E26,E27,E28)</f>
        <v>23446</v>
      </c>
      <c r="F29" s="72"/>
      <c r="G29" s="72"/>
      <c r="H29" s="88"/>
      <c r="I29" s="88"/>
      <c r="J29" s="88"/>
      <c r="K29" s="88"/>
      <c r="L29" s="78"/>
    </row>
    <row r="30" spans="1:12" x14ac:dyDescent="0.25">
      <c r="A30" s="150" t="s">
        <v>294</v>
      </c>
      <c r="B30" s="150"/>
      <c r="C30" s="150"/>
      <c r="D30" s="150"/>
      <c r="E30" s="150"/>
      <c r="F30" s="150"/>
      <c r="G30" s="150"/>
      <c r="H30" s="150"/>
      <c r="I30" s="150"/>
      <c r="J30" s="150"/>
      <c r="K30" s="150"/>
      <c r="L30" s="150"/>
    </row>
    <row r="31" spans="1:12" ht="126" x14ac:dyDescent="0.25">
      <c r="A31" s="30" t="s">
        <v>25</v>
      </c>
      <c r="B31" s="55" t="s">
        <v>295</v>
      </c>
      <c r="C31" s="31" t="s">
        <v>292</v>
      </c>
      <c r="D31" s="66">
        <f>SUM(D32:D46)</f>
        <v>334264.69999999995</v>
      </c>
      <c r="E31" s="66">
        <f>SUM(E32:E46)</f>
        <v>291280.5</v>
      </c>
      <c r="F31" s="72">
        <f>SUM(F32:F46)</f>
        <v>254703.69999999998</v>
      </c>
      <c r="G31" s="72">
        <f>SUM(G32:G46)</f>
        <v>233308.59999999998</v>
      </c>
      <c r="H31" s="66">
        <f>SUM(H32:H46)</f>
        <v>78296</v>
      </c>
      <c r="I31" s="66">
        <f t="shared" ref="I31" si="0">SUM(I32:I46)</f>
        <v>56706.900000000009</v>
      </c>
      <c r="J31" s="66">
        <f>SUM(J32:J46)</f>
        <v>1265</v>
      </c>
      <c r="K31" s="66">
        <f>SUM(K32:K46)</f>
        <v>1265</v>
      </c>
      <c r="L31" s="30" t="s">
        <v>524</v>
      </c>
    </row>
    <row r="32" spans="1:12" ht="104.25" customHeight="1" x14ac:dyDescent="0.25">
      <c r="A32" s="41" t="s">
        <v>537</v>
      </c>
      <c r="B32" s="55" t="s">
        <v>558</v>
      </c>
      <c r="C32" s="43" t="s">
        <v>557</v>
      </c>
      <c r="D32" s="66">
        <f t="shared" ref="D32:D33" si="1">SUM(F32,H32,J32)</f>
        <v>7319.2999999999993</v>
      </c>
      <c r="E32" s="88">
        <f>SUM(G32,I32,K32)</f>
        <v>7319.2999999999993</v>
      </c>
      <c r="F32" s="72">
        <v>4203.8999999999996</v>
      </c>
      <c r="G32" s="90">
        <v>4203.8999999999996</v>
      </c>
      <c r="H32" s="66">
        <v>3115.4</v>
      </c>
      <c r="I32" s="83">
        <v>3115.4</v>
      </c>
      <c r="J32" s="66">
        <v>0</v>
      </c>
      <c r="K32" s="66">
        <v>0</v>
      </c>
      <c r="L32" s="44" t="s">
        <v>585</v>
      </c>
    </row>
    <row r="33" spans="1:12" ht="141.75" x14ac:dyDescent="0.25">
      <c r="A33" s="41" t="s">
        <v>542</v>
      </c>
      <c r="B33" s="55" t="s">
        <v>560</v>
      </c>
      <c r="C33" s="43" t="s">
        <v>559</v>
      </c>
      <c r="D33" s="66">
        <f t="shared" si="1"/>
        <v>21876.9</v>
      </c>
      <c r="E33" s="88">
        <f t="shared" ref="E33:E46" si="2">SUM(G33,I33,K33)</f>
        <v>21876.9</v>
      </c>
      <c r="F33" s="72">
        <v>15313.8</v>
      </c>
      <c r="G33" s="90">
        <v>15313.8</v>
      </c>
      <c r="H33" s="66">
        <v>6563.1</v>
      </c>
      <c r="I33" s="83">
        <v>6563.1</v>
      </c>
      <c r="J33" s="66">
        <v>0</v>
      </c>
      <c r="K33" s="66">
        <v>0</v>
      </c>
      <c r="L33" s="44" t="s">
        <v>586</v>
      </c>
    </row>
    <row r="34" spans="1:12" ht="94.5" x14ac:dyDescent="0.25">
      <c r="A34" s="41" t="s">
        <v>543</v>
      </c>
      <c r="B34" s="55" t="s">
        <v>562</v>
      </c>
      <c r="C34" s="43" t="s">
        <v>561</v>
      </c>
      <c r="D34" s="66">
        <f>SUM(F34,H34,J34)</f>
        <v>6449.9</v>
      </c>
      <c r="E34" s="88">
        <f t="shared" si="2"/>
        <v>4449.8999999999996</v>
      </c>
      <c r="F34" s="72">
        <v>1714.9</v>
      </c>
      <c r="G34" s="90">
        <v>1714.9</v>
      </c>
      <c r="H34" s="66">
        <v>4735</v>
      </c>
      <c r="I34" s="83">
        <v>2735</v>
      </c>
      <c r="J34" s="66">
        <v>0</v>
      </c>
      <c r="K34" s="66">
        <v>0</v>
      </c>
      <c r="L34" s="44" t="s">
        <v>585</v>
      </c>
    </row>
    <row r="35" spans="1:12" ht="157.5" x14ac:dyDescent="0.25">
      <c r="A35" s="41" t="s">
        <v>544</v>
      </c>
      <c r="B35" s="55" t="s">
        <v>564</v>
      </c>
      <c r="C35" s="43" t="s">
        <v>563</v>
      </c>
      <c r="D35" s="66">
        <f t="shared" ref="D35:E49" si="3">SUM(F35,H35,J35)</f>
        <v>13840.900000000001</v>
      </c>
      <c r="E35" s="88">
        <f t="shared" si="2"/>
        <v>11840.900000000001</v>
      </c>
      <c r="F35" s="72">
        <v>8988.6</v>
      </c>
      <c r="G35" s="90">
        <v>8988.6</v>
      </c>
      <c r="H35" s="66">
        <v>4852.3</v>
      </c>
      <c r="I35" s="83">
        <v>2852.3</v>
      </c>
      <c r="J35" s="66">
        <v>0</v>
      </c>
      <c r="K35" s="66">
        <v>0</v>
      </c>
      <c r="L35" s="44" t="s">
        <v>587</v>
      </c>
    </row>
    <row r="36" spans="1:12" ht="220.5" x14ac:dyDescent="0.25">
      <c r="A36" s="41" t="s">
        <v>545</v>
      </c>
      <c r="B36" s="55" t="s">
        <v>566</v>
      </c>
      <c r="C36" s="43" t="s">
        <v>565</v>
      </c>
      <c r="D36" s="66">
        <f t="shared" si="3"/>
        <v>24446.9</v>
      </c>
      <c r="E36" s="88">
        <f t="shared" si="2"/>
        <v>13390</v>
      </c>
      <c r="F36" s="72">
        <v>19000</v>
      </c>
      <c r="G36" s="90">
        <v>10943.2</v>
      </c>
      <c r="H36" s="66">
        <v>5446.9</v>
      </c>
      <c r="I36" s="83">
        <v>2446.8000000000002</v>
      </c>
      <c r="J36" s="66">
        <v>0</v>
      </c>
      <c r="K36" s="66">
        <v>0</v>
      </c>
      <c r="L36" s="44" t="s">
        <v>638</v>
      </c>
    </row>
    <row r="37" spans="1:12" ht="110.25" x14ac:dyDescent="0.25">
      <c r="A37" s="41" t="s">
        <v>546</v>
      </c>
      <c r="B37" s="55" t="s">
        <v>568</v>
      </c>
      <c r="C37" s="43" t="s">
        <v>567</v>
      </c>
      <c r="D37" s="66">
        <f t="shared" si="3"/>
        <v>10358.9</v>
      </c>
      <c r="E37" s="88">
        <f t="shared" si="2"/>
        <v>10358.9</v>
      </c>
      <c r="F37" s="72">
        <v>7136.2</v>
      </c>
      <c r="G37" s="90">
        <v>7136.2</v>
      </c>
      <c r="H37" s="66">
        <v>3222.7</v>
      </c>
      <c r="I37" s="83">
        <v>3222.7</v>
      </c>
      <c r="J37" s="66">
        <v>0</v>
      </c>
      <c r="K37" s="66">
        <v>0</v>
      </c>
      <c r="L37" s="44" t="s">
        <v>588</v>
      </c>
    </row>
    <row r="38" spans="1:12" ht="110.25" x14ac:dyDescent="0.25">
      <c r="A38" s="41" t="s">
        <v>547</v>
      </c>
      <c r="B38" s="55" t="s">
        <v>570</v>
      </c>
      <c r="C38" s="43" t="s">
        <v>569</v>
      </c>
      <c r="D38" s="66">
        <f t="shared" si="3"/>
        <v>10263</v>
      </c>
      <c r="E38" s="88">
        <f t="shared" si="2"/>
        <v>10262.9</v>
      </c>
      <c r="F38" s="72">
        <v>7069</v>
      </c>
      <c r="G38" s="90">
        <v>7069</v>
      </c>
      <c r="H38" s="66">
        <v>3194</v>
      </c>
      <c r="I38" s="83">
        <v>3193.9</v>
      </c>
      <c r="J38" s="66">
        <v>0</v>
      </c>
      <c r="K38" s="66">
        <v>0</v>
      </c>
      <c r="L38" s="44" t="s">
        <v>588</v>
      </c>
    </row>
    <row r="39" spans="1:12" ht="110.25" x14ac:dyDescent="0.25">
      <c r="A39" s="41" t="s">
        <v>548</v>
      </c>
      <c r="B39" s="55" t="s">
        <v>572</v>
      </c>
      <c r="C39" s="43" t="s">
        <v>571</v>
      </c>
      <c r="D39" s="66">
        <f t="shared" si="3"/>
        <v>10112.9</v>
      </c>
      <c r="E39" s="88">
        <f t="shared" si="2"/>
        <v>10112.6</v>
      </c>
      <c r="F39" s="72">
        <v>6964</v>
      </c>
      <c r="G39" s="90">
        <v>6963.7</v>
      </c>
      <c r="H39" s="66">
        <v>3148.9</v>
      </c>
      <c r="I39" s="83">
        <v>3148.9</v>
      </c>
      <c r="J39" s="66">
        <v>0</v>
      </c>
      <c r="K39" s="66">
        <v>0</v>
      </c>
      <c r="L39" s="44" t="s">
        <v>588</v>
      </c>
    </row>
    <row r="40" spans="1:12" ht="90" x14ac:dyDescent="0.25">
      <c r="A40" s="41" t="s">
        <v>549</v>
      </c>
      <c r="B40" s="55" t="s">
        <v>556</v>
      </c>
      <c r="C40" s="8" t="s">
        <v>292</v>
      </c>
      <c r="D40" s="66">
        <f t="shared" si="3"/>
        <v>185075</v>
      </c>
      <c r="E40" s="88">
        <f t="shared" si="2"/>
        <v>185075</v>
      </c>
      <c r="F40" s="72">
        <v>166567.5</v>
      </c>
      <c r="G40" s="72">
        <v>166567.5</v>
      </c>
      <c r="H40" s="66">
        <v>18507.5</v>
      </c>
      <c r="I40" s="83">
        <v>18507.5</v>
      </c>
      <c r="J40" s="66">
        <v>0</v>
      </c>
      <c r="K40" s="66">
        <v>0</v>
      </c>
      <c r="L40" s="44" t="s">
        <v>589</v>
      </c>
    </row>
    <row r="41" spans="1:12" ht="94.5" x14ac:dyDescent="0.25">
      <c r="A41" s="17" t="s">
        <v>550</v>
      </c>
      <c r="B41" s="55" t="s">
        <v>574</v>
      </c>
      <c r="C41" s="43" t="s">
        <v>573</v>
      </c>
      <c r="D41" s="66">
        <f t="shared" si="3"/>
        <v>9639.7999999999993</v>
      </c>
      <c r="E41" s="88">
        <f t="shared" si="2"/>
        <v>4639.8</v>
      </c>
      <c r="F41" s="72">
        <v>4407.8</v>
      </c>
      <c r="G41" s="90">
        <v>4407.8</v>
      </c>
      <c r="H41" s="66">
        <v>5232</v>
      </c>
      <c r="I41" s="83">
        <v>232</v>
      </c>
      <c r="J41" s="66">
        <v>0</v>
      </c>
      <c r="K41" s="66">
        <v>0</v>
      </c>
      <c r="L41" s="44" t="s">
        <v>585</v>
      </c>
    </row>
    <row r="42" spans="1:12" ht="47.25" x14ac:dyDescent="0.25">
      <c r="A42" s="41" t="s">
        <v>551</v>
      </c>
      <c r="B42" s="55" t="s">
        <v>576</v>
      </c>
      <c r="C42" s="43" t="s">
        <v>575</v>
      </c>
      <c r="D42" s="66">
        <f t="shared" si="3"/>
        <v>4398.2</v>
      </c>
      <c r="E42" s="88">
        <f t="shared" si="2"/>
        <v>4398.2</v>
      </c>
      <c r="F42" s="72">
        <v>0</v>
      </c>
      <c r="G42" s="72">
        <v>0</v>
      </c>
      <c r="H42" s="66">
        <v>4398.2</v>
      </c>
      <c r="I42" s="83">
        <v>4398.2</v>
      </c>
      <c r="J42" s="66">
        <v>0</v>
      </c>
      <c r="K42" s="66">
        <v>0</v>
      </c>
      <c r="L42" s="44" t="s">
        <v>590</v>
      </c>
    </row>
    <row r="43" spans="1:12" ht="78.75" x14ac:dyDescent="0.25">
      <c r="A43" s="41" t="s">
        <v>552</v>
      </c>
      <c r="B43" s="55" t="s">
        <v>578</v>
      </c>
      <c r="C43" s="43" t="s">
        <v>577</v>
      </c>
      <c r="D43" s="66">
        <f t="shared" si="3"/>
        <v>8488</v>
      </c>
      <c r="E43" s="88">
        <f t="shared" si="2"/>
        <v>2150</v>
      </c>
      <c r="F43" s="72">
        <v>3338</v>
      </c>
      <c r="G43" s="72">
        <v>0</v>
      </c>
      <c r="H43" s="66">
        <v>5150</v>
      </c>
      <c r="I43" s="83">
        <v>2150</v>
      </c>
      <c r="J43" s="66">
        <v>0</v>
      </c>
      <c r="K43" s="66">
        <v>0</v>
      </c>
      <c r="L43" s="44" t="s">
        <v>590</v>
      </c>
    </row>
    <row r="44" spans="1:12" ht="94.5" x14ac:dyDescent="0.25">
      <c r="A44" s="41" t="s">
        <v>553</v>
      </c>
      <c r="B44" s="55" t="s">
        <v>580</v>
      </c>
      <c r="C44" s="43" t="s">
        <v>579</v>
      </c>
      <c r="D44" s="66">
        <f t="shared" si="3"/>
        <v>8952.7999999999993</v>
      </c>
      <c r="E44" s="88">
        <f t="shared" si="2"/>
        <v>3952.8</v>
      </c>
      <c r="F44" s="72">
        <v>5000</v>
      </c>
      <c r="G44" s="72">
        <v>0</v>
      </c>
      <c r="H44" s="66">
        <v>3952.8</v>
      </c>
      <c r="I44" s="83">
        <v>3952.8</v>
      </c>
      <c r="J44" s="66">
        <v>0</v>
      </c>
      <c r="K44" s="66">
        <v>0</v>
      </c>
      <c r="L44" s="44" t="s">
        <v>590</v>
      </c>
    </row>
    <row r="45" spans="1:12" ht="110.25" x14ac:dyDescent="0.25">
      <c r="A45" s="41" t="s">
        <v>554</v>
      </c>
      <c r="B45" s="55" t="s">
        <v>582</v>
      </c>
      <c r="C45" s="43" t="s">
        <v>581</v>
      </c>
      <c r="D45" s="66">
        <f t="shared" si="3"/>
        <v>8428.4</v>
      </c>
      <c r="E45" s="88">
        <f t="shared" si="2"/>
        <v>188.3</v>
      </c>
      <c r="F45" s="72">
        <v>5000</v>
      </c>
      <c r="G45" s="72">
        <v>0</v>
      </c>
      <c r="H45" s="66">
        <v>3428.4</v>
      </c>
      <c r="I45" s="83">
        <v>188.3</v>
      </c>
      <c r="J45" s="66">
        <v>0</v>
      </c>
      <c r="K45" s="66">
        <v>0</v>
      </c>
      <c r="L45" s="44" t="s">
        <v>591</v>
      </c>
    </row>
    <row r="46" spans="1:12" ht="110.25" x14ac:dyDescent="0.25">
      <c r="A46" s="41" t="s">
        <v>555</v>
      </c>
      <c r="B46" s="55" t="s">
        <v>584</v>
      </c>
      <c r="C46" s="43" t="s">
        <v>583</v>
      </c>
      <c r="D46" s="66">
        <f t="shared" si="3"/>
        <v>4613.8</v>
      </c>
      <c r="E46" s="88">
        <f t="shared" si="2"/>
        <v>1265</v>
      </c>
      <c r="F46" s="72">
        <v>0</v>
      </c>
      <c r="G46" s="72">
        <v>0</v>
      </c>
      <c r="H46" s="66">
        <v>3348.8</v>
      </c>
      <c r="I46" s="83">
        <v>0</v>
      </c>
      <c r="J46" s="66">
        <v>1265</v>
      </c>
      <c r="K46" s="66">
        <v>1265</v>
      </c>
      <c r="L46" s="44" t="s">
        <v>591</v>
      </c>
    </row>
    <row r="47" spans="1:12" ht="60" x14ac:dyDescent="0.25">
      <c r="A47" s="30" t="s">
        <v>26</v>
      </c>
      <c r="B47" s="55" t="s">
        <v>296</v>
      </c>
      <c r="C47" s="43" t="s">
        <v>292</v>
      </c>
      <c r="D47" s="66">
        <f>SUM(D48:D49)</f>
        <v>44455.3</v>
      </c>
      <c r="E47" s="88">
        <f>SUM(E48:E49)</f>
        <v>30479.4</v>
      </c>
      <c r="F47" s="88">
        <v>0</v>
      </c>
      <c r="G47" s="72">
        <v>0</v>
      </c>
      <c r="H47" s="88">
        <f t="shared" ref="H47:I47" si="4">SUM(H48)</f>
        <v>28619.1</v>
      </c>
      <c r="I47" s="88">
        <f t="shared" si="4"/>
        <v>16382.4</v>
      </c>
      <c r="J47" s="66">
        <v>0</v>
      </c>
      <c r="K47" s="66">
        <v>0</v>
      </c>
      <c r="L47" s="41" t="s">
        <v>401</v>
      </c>
    </row>
    <row r="48" spans="1:12" ht="45" x14ac:dyDescent="0.25">
      <c r="A48" s="17" t="s">
        <v>332</v>
      </c>
      <c r="B48" s="55" t="s">
        <v>643</v>
      </c>
      <c r="C48" s="43" t="s">
        <v>292</v>
      </c>
      <c r="D48" s="66">
        <f t="shared" si="3"/>
        <v>28619.1</v>
      </c>
      <c r="E48" s="83">
        <v>16382.4</v>
      </c>
      <c r="F48" s="90">
        <v>0</v>
      </c>
      <c r="G48" s="90">
        <v>0</v>
      </c>
      <c r="H48" s="83">
        <v>28619.1</v>
      </c>
      <c r="I48" s="83">
        <v>16382.4</v>
      </c>
      <c r="J48" s="66">
        <v>0</v>
      </c>
      <c r="K48" s="66">
        <v>0</v>
      </c>
      <c r="L48" s="41" t="s">
        <v>401</v>
      </c>
    </row>
    <row r="49" spans="1:12" ht="157.5" x14ac:dyDescent="0.25">
      <c r="A49" s="17" t="s">
        <v>334</v>
      </c>
      <c r="B49" s="76" t="s">
        <v>644</v>
      </c>
      <c r="C49" s="75" t="s">
        <v>292</v>
      </c>
      <c r="D49" s="66">
        <f t="shared" si="3"/>
        <v>15836.2</v>
      </c>
      <c r="E49" s="88">
        <f t="shared" si="3"/>
        <v>14097</v>
      </c>
      <c r="F49" s="91">
        <v>15836.2</v>
      </c>
      <c r="G49" s="90">
        <v>14097</v>
      </c>
      <c r="H49" s="92">
        <v>0</v>
      </c>
      <c r="I49" s="83">
        <v>0</v>
      </c>
      <c r="J49" s="66">
        <v>0</v>
      </c>
      <c r="K49" s="66">
        <v>0</v>
      </c>
      <c r="L49" s="74" t="s">
        <v>645</v>
      </c>
    </row>
    <row r="50" spans="1:12" ht="47.25" x14ac:dyDescent="0.25">
      <c r="A50" s="30" t="s">
        <v>27</v>
      </c>
      <c r="B50" s="55" t="s">
        <v>297</v>
      </c>
      <c r="C50" s="31" t="s">
        <v>292</v>
      </c>
      <c r="D50" s="66">
        <v>0</v>
      </c>
      <c r="E50" s="66">
        <v>0</v>
      </c>
      <c r="F50" s="72">
        <v>0</v>
      </c>
      <c r="G50" s="72">
        <v>0</v>
      </c>
      <c r="H50" s="66">
        <v>0</v>
      </c>
      <c r="I50" s="66">
        <v>0</v>
      </c>
      <c r="J50" s="66">
        <v>0</v>
      </c>
      <c r="K50" s="66">
        <v>0</v>
      </c>
      <c r="L50" s="30" t="s">
        <v>415</v>
      </c>
    </row>
    <row r="51" spans="1:12" ht="60" x14ac:dyDescent="0.25">
      <c r="A51" s="30" t="s">
        <v>43</v>
      </c>
      <c r="B51" s="55" t="s">
        <v>298</v>
      </c>
      <c r="C51" s="31" t="s">
        <v>292</v>
      </c>
      <c r="D51" s="88">
        <f t="shared" ref="D51:E55" si="5">SUM(F51,H51,J51)</f>
        <v>10572</v>
      </c>
      <c r="E51" s="66">
        <f t="shared" ref="E51:K51" si="6">SUM(E52:E54)</f>
        <v>10572</v>
      </c>
      <c r="F51" s="72">
        <f t="shared" si="6"/>
        <v>8277.6</v>
      </c>
      <c r="G51" s="72">
        <f t="shared" si="6"/>
        <v>8277.6</v>
      </c>
      <c r="H51" s="66">
        <f t="shared" si="6"/>
        <v>2294.4</v>
      </c>
      <c r="I51" s="66">
        <f t="shared" si="6"/>
        <v>2294.4</v>
      </c>
      <c r="J51" s="66">
        <f t="shared" si="6"/>
        <v>0</v>
      </c>
      <c r="K51" s="66">
        <f t="shared" si="6"/>
        <v>0</v>
      </c>
      <c r="L51" s="30" t="s">
        <v>401</v>
      </c>
    </row>
    <row r="52" spans="1:12" s="48" customFormat="1" ht="110.25" x14ac:dyDescent="0.25">
      <c r="A52" s="20" t="s">
        <v>592</v>
      </c>
      <c r="B52" s="67" t="s">
        <v>595</v>
      </c>
      <c r="C52" s="51" t="s">
        <v>292</v>
      </c>
      <c r="D52" s="45">
        <f t="shared" si="5"/>
        <v>0</v>
      </c>
      <c r="E52" s="88">
        <f t="shared" si="5"/>
        <v>0</v>
      </c>
      <c r="F52" s="91">
        <v>0</v>
      </c>
      <c r="G52" s="90">
        <v>0</v>
      </c>
      <c r="H52" s="91">
        <v>0</v>
      </c>
      <c r="I52" s="90">
        <v>0</v>
      </c>
      <c r="J52" s="72">
        <v>0</v>
      </c>
      <c r="K52" s="72">
        <v>0</v>
      </c>
      <c r="L52" s="68" t="s">
        <v>598</v>
      </c>
    </row>
    <row r="53" spans="1:12" ht="47.25" x14ac:dyDescent="0.25">
      <c r="A53" s="41" t="s">
        <v>593</v>
      </c>
      <c r="B53" s="55" t="s">
        <v>596</v>
      </c>
      <c r="C53" s="43" t="s">
        <v>292</v>
      </c>
      <c r="D53" s="88">
        <f t="shared" si="5"/>
        <v>8277.6</v>
      </c>
      <c r="E53" s="88">
        <f t="shared" si="5"/>
        <v>8277.6</v>
      </c>
      <c r="F53" s="90">
        <v>8277.6</v>
      </c>
      <c r="G53" s="90">
        <v>8277.6</v>
      </c>
      <c r="H53" s="83">
        <v>0</v>
      </c>
      <c r="I53" s="83">
        <v>0</v>
      </c>
      <c r="J53" s="66">
        <v>0</v>
      </c>
      <c r="K53" s="66">
        <v>0</v>
      </c>
      <c r="L53" s="44" t="s">
        <v>590</v>
      </c>
    </row>
    <row r="54" spans="1:12" ht="60" x14ac:dyDescent="0.25">
      <c r="A54" s="41" t="s">
        <v>594</v>
      </c>
      <c r="B54" s="55" t="s">
        <v>597</v>
      </c>
      <c r="C54" s="43" t="s">
        <v>292</v>
      </c>
      <c r="D54" s="88">
        <f t="shared" si="5"/>
        <v>2294.4</v>
      </c>
      <c r="E54" s="88">
        <f t="shared" si="5"/>
        <v>2294.4</v>
      </c>
      <c r="F54" s="72">
        <v>0</v>
      </c>
      <c r="G54" s="72">
        <v>0</v>
      </c>
      <c r="H54" s="83">
        <v>2294.4</v>
      </c>
      <c r="I54" s="83">
        <v>2294.4</v>
      </c>
      <c r="J54" s="66">
        <v>0</v>
      </c>
      <c r="K54" s="66">
        <v>0</v>
      </c>
      <c r="L54" s="74" t="s">
        <v>401</v>
      </c>
    </row>
    <row r="55" spans="1:12" ht="31.5" x14ac:dyDescent="0.25">
      <c r="A55" s="30" t="s">
        <v>46</v>
      </c>
      <c r="B55" s="55" t="s">
        <v>299</v>
      </c>
      <c r="C55" s="31" t="s">
        <v>292</v>
      </c>
      <c r="D55" s="66">
        <f t="shared" si="5"/>
        <v>1160</v>
      </c>
      <c r="E55" s="66">
        <f t="shared" si="5"/>
        <v>1160</v>
      </c>
      <c r="F55" s="45">
        <v>0</v>
      </c>
      <c r="G55" s="45">
        <v>0</v>
      </c>
      <c r="H55" s="66">
        <v>1160</v>
      </c>
      <c r="I55" s="66">
        <v>1160</v>
      </c>
      <c r="J55" s="66">
        <v>0</v>
      </c>
      <c r="K55" s="66">
        <v>0</v>
      </c>
      <c r="L55" s="30" t="s">
        <v>401</v>
      </c>
    </row>
    <row r="56" spans="1:12" ht="45" x14ac:dyDescent="0.25">
      <c r="A56" s="30" t="s">
        <v>49</v>
      </c>
      <c r="B56" s="55" t="s">
        <v>300</v>
      </c>
      <c r="C56" s="31" t="s">
        <v>292</v>
      </c>
      <c r="D56" s="66">
        <v>4737.5</v>
      </c>
      <c r="E56" s="88">
        <v>4737.5</v>
      </c>
      <c r="F56" s="45">
        <v>0</v>
      </c>
      <c r="G56" s="45">
        <v>0</v>
      </c>
      <c r="H56" s="66">
        <v>4737.5</v>
      </c>
      <c r="I56" s="88">
        <v>4737.5</v>
      </c>
      <c r="J56" s="66">
        <v>0</v>
      </c>
      <c r="K56" s="66">
        <v>0</v>
      </c>
      <c r="L56" s="30" t="s">
        <v>401</v>
      </c>
    </row>
    <row r="57" spans="1:12" ht="165" x14ac:dyDescent="0.25">
      <c r="A57" s="30" t="s">
        <v>50</v>
      </c>
      <c r="B57" s="55" t="s">
        <v>301</v>
      </c>
      <c r="C57" s="31" t="s">
        <v>292</v>
      </c>
      <c r="D57" s="88">
        <v>0</v>
      </c>
      <c r="E57" s="88">
        <v>0</v>
      </c>
      <c r="F57" s="45">
        <v>0</v>
      </c>
      <c r="G57" s="45">
        <v>0</v>
      </c>
      <c r="H57" s="88">
        <v>0</v>
      </c>
      <c r="I57" s="88">
        <v>0</v>
      </c>
      <c r="J57" s="66">
        <v>0</v>
      </c>
      <c r="K57" s="66">
        <v>0</v>
      </c>
      <c r="L57" s="30" t="s">
        <v>415</v>
      </c>
    </row>
    <row r="58" spans="1:12" ht="60" x14ac:dyDescent="0.25">
      <c r="A58" s="30" t="s">
        <v>57</v>
      </c>
      <c r="B58" s="55" t="s">
        <v>302</v>
      </c>
      <c r="C58" s="31" t="s">
        <v>292</v>
      </c>
      <c r="D58" s="88">
        <v>2022.4</v>
      </c>
      <c r="E58" s="88">
        <v>2080</v>
      </c>
      <c r="F58" s="45">
        <v>2022.4</v>
      </c>
      <c r="G58" s="45">
        <v>2080</v>
      </c>
      <c r="H58" s="88">
        <v>0</v>
      </c>
      <c r="I58" s="88">
        <v>0</v>
      </c>
      <c r="J58" s="66">
        <v>0</v>
      </c>
      <c r="K58" s="66">
        <v>0</v>
      </c>
      <c r="L58" s="106" t="s">
        <v>646</v>
      </c>
    </row>
    <row r="59" spans="1:12" s="125" customFormat="1" x14ac:dyDescent="0.25">
      <c r="A59" s="82"/>
      <c r="B59" s="112" t="s">
        <v>649</v>
      </c>
      <c r="C59" s="113"/>
      <c r="D59" s="115">
        <f>SUM(D31,D47,D50,D51,D55,D56,D57,D58)</f>
        <v>397211.89999999997</v>
      </c>
      <c r="E59" s="115">
        <f>SUM(E31,E47,E50,E51,E55,E56,E57,E58)</f>
        <v>340309.4</v>
      </c>
      <c r="F59" s="116"/>
      <c r="G59" s="116"/>
      <c r="H59" s="115"/>
      <c r="I59" s="115"/>
      <c r="J59" s="114"/>
      <c r="K59" s="114"/>
      <c r="L59" s="136"/>
    </row>
    <row r="60" spans="1:12" x14ac:dyDescent="0.25">
      <c r="A60" s="150" t="s">
        <v>303</v>
      </c>
      <c r="B60" s="150"/>
      <c r="C60" s="150"/>
      <c r="D60" s="150"/>
      <c r="E60" s="150"/>
      <c r="F60" s="150"/>
      <c r="G60" s="150"/>
      <c r="H60" s="150"/>
      <c r="I60" s="150"/>
      <c r="J60" s="150"/>
      <c r="K60" s="150"/>
      <c r="L60" s="150"/>
    </row>
    <row r="61" spans="1:12" ht="47.25" x14ac:dyDescent="0.25">
      <c r="A61" s="30" t="s">
        <v>25</v>
      </c>
      <c r="B61" s="55" t="s">
        <v>304</v>
      </c>
      <c r="C61" s="31" t="s">
        <v>284</v>
      </c>
      <c r="D61" s="88" t="s">
        <v>398</v>
      </c>
      <c r="E61" s="88" t="s">
        <v>398</v>
      </c>
      <c r="F61" s="45" t="s">
        <v>398</v>
      </c>
      <c r="G61" s="45" t="s">
        <v>398</v>
      </c>
      <c r="H61" s="88" t="s">
        <v>398</v>
      </c>
      <c r="I61" s="88" t="s">
        <v>398</v>
      </c>
      <c r="J61" s="88" t="s">
        <v>398</v>
      </c>
      <c r="K61" s="88" t="s">
        <v>398</v>
      </c>
      <c r="L61" s="32" t="s">
        <v>417</v>
      </c>
    </row>
    <row r="62" spans="1:12" x14ac:dyDescent="0.25">
      <c r="A62" s="150" t="s">
        <v>305</v>
      </c>
      <c r="B62" s="150"/>
      <c r="C62" s="150"/>
      <c r="D62" s="150"/>
      <c r="E62" s="150"/>
      <c r="F62" s="150"/>
      <c r="G62" s="150"/>
      <c r="H62" s="150"/>
      <c r="I62" s="150"/>
      <c r="J62" s="150"/>
      <c r="K62" s="150"/>
      <c r="L62" s="150"/>
    </row>
    <row r="63" spans="1:12" ht="60" x14ac:dyDescent="0.25">
      <c r="A63" s="30" t="s">
        <v>25</v>
      </c>
      <c r="B63" s="55" t="s">
        <v>306</v>
      </c>
      <c r="C63" s="31" t="s">
        <v>292</v>
      </c>
      <c r="D63" s="45">
        <v>12356.7</v>
      </c>
      <c r="E63" s="45">
        <v>11699.2</v>
      </c>
      <c r="F63" s="90">
        <v>5960</v>
      </c>
      <c r="G63" s="90">
        <v>5302.5</v>
      </c>
      <c r="H63" s="90">
        <v>6396.7</v>
      </c>
      <c r="I63" s="83">
        <v>6396.7</v>
      </c>
      <c r="J63" s="83">
        <v>0</v>
      </c>
      <c r="K63" s="83">
        <v>0</v>
      </c>
      <c r="L63" s="30" t="s">
        <v>401</v>
      </c>
    </row>
    <row r="64" spans="1:12" ht="94.5" x14ac:dyDescent="0.25">
      <c r="A64" s="41" t="s">
        <v>26</v>
      </c>
      <c r="B64" s="55" t="s">
        <v>602</v>
      </c>
      <c r="C64" s="43" t="s">
        <v>292</v>
      </c>
      <c r="D64" s="88">
        <v>0</v>
      </c>
      <c r="E64" s="88">
        <v>0</v>
      </c>
      <c r="F64" s="90">
        <v>0</v>
      </c>
      <c r="G64" s="90">
        <v>0</v>
      </c>
      <c r="H64" s="83">
        <v>94</v>
      </c>
      <c r="I64" s="83">
        <v>94</v>
      </c>
      <c r="J64" s="83">
        <v>0</v>
      </c>
      <c r="K64" s="83">
        <v>0</v>
      </c>
      <c r="L64" s="41" t="s">
        <v>603</v>
      </c>
    </row>
    <row r="65" spans="1:12" ht="285" x14ac:dyDescent="0.25">
      <c r="A65" s="41" t="s">
        <v>27</v>
      </c>
      <c r="B65" s="58" t="s">
        <v>604</v>
      </c>
      <c r="C65" s="43" t="s">
        <v>292</v>
      </c>
      <c r="D65" s="45">
        <v>5656.3</v>
      </c>
      <c r="E65" s="45">
        <v>5146.3</v>
      </c>
      <c r="F65" s="90">
        <v>1010</v>
      </c>
      <c r="G65" s="90">
        <v>500</v>
      </c>
      <c r="H65" s="90">
        <v>4646.3</v>
      </c>
      <c r="I65" s="83">
        <v>4646.3</v>
      </c>
      <c r="J65" s="83">
        <v>0</v>
      </c>
      <c r="K65" s="83">
        <v>0</v>
      </c>
      <c r="L65" s="41" t="s">
        <v>401</v>
      </c>
    </row>
    <row r="66" spans="1:12" ht="60" customHeight="1" x14ac:dyDescent="0.25">
      <c r="A66" s="30" t="s">
        <v>43</v>
      </c>
      <c r="B66" s="58" t="s">
        <v>641</v>
      </c>
      <c r="C66" s="31" t="s">
        <v>292</v>
      </c>
      <c r="D66" s="45">
        <v>1300</v>
      </c>
      <c r="E66" s="45">
        <f t="shared" ref="E66" si="7">SUM(G66,I66)</f>
        <v>1248.5999999999999</v>
      </c>
      <c r="F66" s="90">
        <v>0</v>
      </c>
      <c r="G66" s="90">
        <v>0</v>
      </c>
      <c r="H66" s="90">
        <v>1300</v>
      </c>
      <c r="I66" s="83">
        <v>1248.5999999999999</v>
      </c>
      <c r="J66" s="83">
        <v>0</v>
      </c>
      <c r="K66" s="83">
        <v>0</v>
      </c>
      <c r="L66" s="30" t="s">
        <v>401</v>
      </c>
    </row>
    <row r="67" spans="1:12" ht="63" x14ac:dyDescent="0.25">
      <c r="A67" s="41" t="s">
        <v>592</v>
      </c>
      <c r="B67" s="58" t="s">
        <v>605</v>
      </c>
      <c r="C67" s="43" t="s">
        <v>292</v>
      </c>
      <c r="D67" s="88">
        <v>749.7</v>
      </c>
      <c r="E67" s="88">
        <v>749.7</v>
      </c>
      <c r="F67" s="90">
        <v>0</v>
      </c>
      <c r="G67" s="90">
        <v>0</v>
      </c>
      <c r="H67" s="83">
        <v>749.7</v>
      </c>
      <c r="I67" s="83">
        <v>749.7</v>
      </c>
      <c r="J67" s="83">
        <v>0</v>
      </c>
      <c r="K67" s="83">
        <v>0</v>
      </c>
      <c r="L67" s="41" t="s">
        <v>609</v>
      </c>
    </row>
    <row r="68" spans="1:12" ht="63" x14ac:dyDescent="0.25">
      <c r="A68" s="41" t="s">
        <v>593</v>
      </c>
      <c r="B68" s="58" t="s">
        <v>606</v>
      </c>
      <c r="C68" s="43" t="s">
        <v>292</v>
      </c>
      <c r="D68" s="88">
        <v>300</v>
      </c>
      <c r="E68" s="88">
        <v>300</v>
      </c>
      <c r="F68" s="90">
        <v>0</v>
      </c>
      <c r="G68" s="90">
        <v>0</v>
      </c>
      <c r="H68" s="83">
        <v>300</v>
      </c>
      <c r="I68" s="83">
        <v>300</v>
      </c>
      <c r="J68" s="83">
        <v>0</v>
      </c>
      <c r="K68" s="83">
        <v>0</v>
      </c>
      <c r="L68" s="41" t="s">
        <v>609</v>
      </c>
    </row>
    <row r="69" spans="1:12" ht="63" x14ac:dyDescent="0.25">
      <c r="A69" s="41" t="s">
        <v>594</v>
      </c>
      <c r="B69" s="58" t="s">
        <v>607</v>
      </c>
      <c r="C69" s="43" t="s">
        <v>292</v>
      </c>
      <c r="D69" s="88">
        <v>140</v>
      </c>
      <c r="E69" s="88">
        <v>140</v>
      </c>
      <c r="F69" s="90">
        <v>0</v>
      </c>
      <c r="G69" s="90">
        <v>0</v>
      </c>
      <c r="H69" s="83">
        <v>140</v>
      </c>
      <c r="I69" s="83">
        <v>140</v>
      </c>
      <c r="J69" s="83">
        <v>0</v>
      </c>
      <c r="K69" s="83">
        <v>0</v>
      </c>
      <c r="L69" s="41" t="s">
        <v>609</v>
      </c>
    </row>
    <row r="70" spans="1:12" ht="63" x14ac:dyDescent="0.25">
      <c r="A70" s="41" t="s">
        <v>642</v>
      </c>
      <c r="B70" s="58" t="s">
        <v>608</v>
      </c>
      <c r="C70" s="43" t="s">
        <v>292</v>
      </c>
      <c r="D70" s="88">
        <v>110.3</v>
      </c>
      <c r="E70" s="88">
        <v>58.9</v>
      </c>
      <c r="F70" s="90">
        <v>0</v>
      </c>
      <c r="G70" s="90">
        <v>0</v>
      </c>
      <c r="H70" s="83">
        <v>110.3</v>
      </c>
      <c r="I70" s="83">
        <v>58.9</v>
      </c>
      <c r="J70" s="83">
        <v>0</v>
      </c>
      <c r="K70" s="83">
        <v>0</v>
      </c>
      <c r="L70" s="41" t="s">
        <v>609</v>
      </c>
    </row>
    <row r="71" spans="1:12" ht="75" x14ac:dyDescent="0.25">
      <c r="A71" s="30" t="s">
        <v>46</v>
      </c>
      <c r="B71" s="55" t="s">
        <v>307</v>
      </c>
      <c r="C71" s="31" t="s">
        <v>292</v>
      </c>
      <c r="D71" s="83">
        <v>0</v>
      </c>
      <c r="E71" s="83">
        <v>0</v>
      </c>
      <c r="F71" s="90">
        <v>0</v>
      </c>
      <c r="G71" s="90">
        <v>0</v>
      </c>
      <c r="H71" s="83">
        <v>0</v>
      </c>
      <c r="I71" s="83">
        <v>0</v>
      </c>
      <c r="J71" s="83">
        <v>0</v>
      </c>
      <c r="K71" s="83">
        <v>0</v>
      </c>
      <c r="L71" s="32" t="s">
        <v>415</v>
      </c>
    </row>
    <row r="72" spans="1:12" s="125" customFormat="1" x14ac:dyDescent="0.25">
      <c r="A72" s="82"/>
      <c r="B72" s="112" t="s">
        <v>649</v>
      </c>
      <c r="C72" s="113"/>
      <c r="D72" s="134">
        <f>SUM(D63,D64,D65,D66,D71)</f>
        <v>19313</v>
      </c>
      <c r="E72" s="134">
        <f>SUM(E63,E64,E65,E66,E71)</f>
        <v>18094.099999999999</v>
      </c>
      <c r="F72" s="135"/>
      <c r="G72" s="135"/>
      <c r="H72" s="134"/>
      <c r="I72" s="134"/>
      <c r="J72" s="134"/>
      <c r="K72" s="134"/>
      <c r="L72" s="117"/>
    </row>
    <row r="73" spans="1:12" x14ac:dyDescent="0.25">
      <c r="A73" s="138" t="s">
        <v>309</v>
      </c>
      <c r="B73" s="139"/>
      <c r="C73" s="139"/>
      <c r="D73" s="139"/>
      <c r="E73" s="139"/>
      <c r="F73" s="139"/>
      <c r="G73" s="139"/>
      <c r="H73" s="139"/>
      <c r="I73" s="139"/>
      <c r="J73" s="139"/>
      <c r="K73" s="139"/>
      <c r="L73" s="140"/>
    </row>
    <row r="74" spans="1:12" ht="60" x14ac:dyDescent="0.25">
      <c r="A74" s="30" t="s">
        <v>25</v>
      </c>
      <c r="B74" s="55" t="s">
        <v>310</v>
      </c>
      <c r="C74" s="31" t="s">
        <v>292</v>
      </c>
      <c r="D74" s="66">
        <v>40</v>
      </c>
      <c r="E74" s="66">
        <v>40</v>
      </c>
      <c r="F74" s="45" t="s">
        <v>398</v>
      </c>
      <c r="G74" s="45" t="s">
        <v>398</v>
      </c>
      <c r="H74" s="66">
        <v>40</v>
      </c>
      <c r="I74" s="66">
        <v>40</v>
      </c>
      <c r="J74" s="88" t="s">
        <v>398</v>
      </c>
      <c r="K74" s="88" t="s">
        <v>398</v>
      </c>
      <c r="L74" s="30" t="s">
        <v>401</v>
      </c>
    </row>
    <row r="75" spans="1:12" ht="45" x14ac:dyDescent="0.25">
      <c r="A75" s="30" t="s">
        <v>26</v>
      </c>
      <c r="B75" s="55" t="s">
        <v>311</v>
      </c>
      <c r="C75" s="31" t="s">
        <v>292</v>
      </c>
      <c r="D75" s="66">
        <v>101.2</v>
      </c>
      <c r="E75" s="88">
        <v>101.2</v>
      </c>
      <c r="F75" s="45" t="s">
        <v>398</v>
      </c>
      <c r="G75" s="45" t="s">
        <v>398</v>
      </c>
      <c r="H75" s="66">
        <v>101.2</v>
      </c>
      <c r="I75" s="88">
        <v>101.2</v>
      </c>
      <c r="J75" s="88" t="s">
        <v>398</v>
      </c>
      <c r="K75" s="88" t="s">
        <v>398</v>
      </c>
      <c r="L75" s="30" t="s">
        <v>401</v>
      </c>
    </row>
    <row r="76" spans="1:12" ht="60" x14ac:dyDescent="0.25">
      <c r="A76" s="30" t="s">
        <v>27</v>
      </c>
      <c r="B76" s="55" t="s">
        <v>312</v>
      </c>
      <c r="C76" s="31" t="s">
        <v>292</v>
      </c>
      <c r="D76" s="66">
        <v>60</v>
      </c>
      <c r="E76" s="66">
        <v>60</v>
      </c>
      <c r="F76" s="45" t="s">
        <v>398</v>
      </c>
      <c r="G76" s="45" t="s">
        <v>398</v>
      </c>
      <c r="H76" s="66">
        <v>60</v>
      </c>
      <c r="I76" s="66">
        <v>60</v>
      </c>
      <c r="J76" s="88" t="s">
        <v>398</v>
      </c>
      <c r="K76" s="88" t="s">
        <v>398</v>
      </c>
      <c r="L76" s="30" t="s">
        <v>401</v>
      </c>
    </row>
    <row r="77" spans="1:12" ht="31.5" x14ac:dyDescent="0.25">
      <c r="A77" s="30" t="s">
        <v>43</v>
      </c>
      <c r="B77" s="55" t="s">
        <v>313</v>
      </c>
      <c r="C77" s="31" t="s">
        <v>292</v>
      </c>
      <c r="D77" s="88">
        <v>1779.3</v>
      </c>
      <c r="E77" s="88">
        <v>1779.3</v>
      </c>
      <c r="F77" s="45" t="s">
        <v>398</v>
      </c>
      <c r="G77" s="45" t="s">
        <v>398</v>
      </c>
      <c r="H77" s="88">
        <v>1779.3</v>
      </c>
      <c r="I77" s="88">
        <v>1779.3</v>
      </c>
      <c r="J77" s="88" t="s">
        <v>398</v>
      </c>
      <c r="K77" s="88" t="s">
        <v>398</v>
      </c>
      <c r="L77" s="30" t="s">
        <v>401</v>
      </c>
    </row>
    <row r="78" spans="1:12" ht="105" x14ac:dyDescent="0.25">
      <c r="A78" s="30" t="s">
        <v>46</v>
      </c>
      <c r="B78" s="55" t="s">
        <v>314</v>
      </c>
      <c r="C78" s="31" t="s">
        <v>292</v>
      </c>
      <c r="D78" s="88">
        <f>SUM(F78,H78)</f>
        <v>946</v>
      </c>
      <c r="E78" s="88">
        <f>SUM(G78,I78)</f>
        <v>946</v>
      </c>
      <c r="F78" s="72">
        <v>662.2</v>
      </c>
      <c r="G78" s="45">
        <v>662.2</v>
      </c>
      <c r="H78" s="66">
        <v>283.8</v>
      </c>
      <c r="I78" s="88">
        <v>283.8</v>
      </c>
      <c r="J78" s="88" t="s">
        <v>398</v>
      </c>
      <c r="K78" s="88" t="s">
        <v>398</v>
      </c>
      <c r="L78" s="30" t="s">
        <v>401</v>
      </c>
    </row>
    <row r="79" spans="1:12" s="125" customFormat="1" x14ac:dyDescent="0.25">
      <c r="A79" s="82"/>
      <c r="B79" s="112" t="s">
        <v>649</v>
      </c>
      <c r="C79" s="113"/>
      <c r="D79" s="115">
        <f>SUM(D74:D78)</f>
        <v>2926.5</v>
      </c>
      <c r="E79" s="115">
        <f>SUM(E74:E78)</f>
        <v>2926.5</v>
      </c>
      <c r="F79" s="128"/>
      <c r="G79" s="116"/>
      <c r="H79" s="114"/>
      <c r="I79" s="115"/>
      <c r="J79" s="115"/>
      <c r="K79" s="115"/>
      <c r="L79" s="82"/>
    </row>
    <row r="80" spans="1:12" s="48" customFormat="1" x14ac:dyDescent="0.25">
      <c r="A80" s="158" t="s">
        <v>308</v>
      </c>
      <c r="B80" s="158"/>
      <c r="C80" s="158"/>
      <c r="D80" s="158"/>
      <c r="E80" s="158"/>
      <c r="F80" s="158"/>
      <c r="G80" s="158"/>
      <c r="H80" s="158"/>
      <c r="I80" s="158"/>
      <c r="J80" s="158"/>
      <c r="K80" s="158"/>
      <c r="L80" s="158"/>
    </row>
    <row r="81" spans="1:12" ht="31.5" x14ac:dyDescent="0.25">
      <c r="A81" s="41" t="s">
        <v>25</v>
      </c>
      <c r="B81" s="55" t="s">
        <v>315</v>
      </c>
      <c r="C81" s="43" t="s">
        <v>292</v>
      </c>
      <c r="D81" s="88">
        <f>SUM(D82:D95)</f>
        <v>41500</v>
      </c>
      <c r="E81" s="88">
        <f>SUM(E82:E95)</f>
        <v>4307.1000000000004</v>
      </c>
      <c r="F81" s="45">
        <f t="shared" ref="F81:K81" si="8">SUM(F82:F95)</f>
        <v>28500</v>
      </c>
      <c r="G81" s="45">
        <f t="shared" si="8"/>
        <v>1767.9</v>
      </c>
      <c r="H81" s="88">
        <f t="shared" si="8"/>
        <v>13000</v>
      </c>
      <c r="I81" s="88">
        <f t="shared" si="8"/>
        <v>2539.1999999999998</v>
      </c>
      <c r="J81" s="88">
        <f t="shared" si="8"/>
        <v>0</v>
      </c>
      <c r="K81" s="88">
        <f t="shared" si="8"/>
        <v>0</v>
      </c>
      <c r="L81" s="41"/>
    </row>
    <row r="82" spans="1:12" ht="45" x14ac:dyDescent="0.25">
      <c r="A82" s="41" t="s">
        <v>537</v>
      </c>
      <c r="B82" s="58" t="s">
        <v>610</v>
      </c>
      <c r="C82" s="43" t="s">
        <v>292</v>
      </c>
      <c r="D82" s="53">
        <v>2964.5</v>
      </c>
      <c r="E82" s="53">
        <v>23.4</v>
      </c>
      <c r="F82" s="70">
        <v>2036</v>
      </c>
      <c r="G82" s="70">
        <v>0</v>
      </c>
      <c r="H82" s="53">
        <v>928.5</v>
      </c>
      <c r="I82" s="53">
        <v>23.4</v>
      </c>
      <c r="J82" s="52">
        <v>0</v>
      </c>
      <c r="K82" s="52">
        <v>0</v>
      </c>
      <c r="L82" s="41"/>
    </row>
    <row r="83" spans="1:12" ht="75" x14ac:dyDescent="0.25">
      <c r="A83" s="41" t="s">
        <v>542</v>
      </c>
      <c r="B83" s="58" t="s">
        <v>611</v>
      </c>
      <c r="C83" s="43" t="s">
        <v>292</v>
      </c>
      <c r="D83" s="53">
        <v>2964.5</v>
      </c>
      <c r="E83" s="53">
        <v>4</v>
      </c>
      <c r="F83" s="70">
        <v>2036</v>
      </c>
      <c r="G83" s="70">
        <v>0</v>
      </c>
      <c r="H83" s="53">
        <v>928.5</v>
      </c>
      <c r="I83" s="53">
        <v>4</v>
      </c>
      <c r="J83" s="52">
        <v>0</v>
      </c>
      <c r="K83" s="52">
        <v>0</v>
      </c>
      <c r="L83" s="41"/>
    </row>
    <row r="84" spans="1:12" ht="75" x14ac:dyDescent="0.25">
      <c r="A84" s="41" t="s">
        <v>543</v>
      </c>
      <c r="B84" s="58" t="s">
        <v>612</v>
      </c>
      <c r="C84" s="43" t="s">
        <v>292</v>
      </c>
      <c r="D84" s="53">
        <v>2964.5</v>
      </c>
      <c r="E84" s="53">
        <v>603.79999999999995</v>
      </c>
      <c r="F84" s="70">
        <v>2036</v>
      </c>
      <c r="G84" s="70">
        <v>0</v>
      </c>
      <c r="H84" s="53">
        <v>928.5</v>
      </c>
      <c r="I84" s="53">
        <v>603.79999999999995</v>
      </c>
      <c r="J84" s="52">
        <v>0</v>
      </c>
      <c r="K84" s="52">
        <v>0</v>
      </c>
      <c r="L84" s="41" t="s">
        <v>621</v>
      </c>
    </row>
    <row r="85" spans="1:12" ht="47.25" x14ac:dyDescent="0.25">
      <c r="A85" s="41" t="s">
        <v>544</v>
      </c>
      <c r="B85" s="58" t="s">
        <v>613</v>
      </c>
      <c r="C85" s="43" t="s">
        <v>292</v>
      </c>
      <c r="D85" s="53">
        <v>2964.5</v>
      </c>
      <c r="E85" s="52">
        <v>2299.4</v>
      </c>
      <c r="F85" s="70">
        <v>2036</v>
      </c>
      <c r="G85" s="93">
        <v>1767.9</v>
      </c>
      <c r="H85" s="53">
        <v>928.5</v>
      </c>
      <c r="I85" s="94">
        <v>531.5</v>
      </c>
      <c r="J85" s="52">
        <v>0</v>
      </c>
      <c r="K85" s="52">
        <v>0</v>
      </c>
      <c r="L85" s="41" t="s">
        <v>622</v>
      </c>
    </row>
    <row r="86" spans="1:12" ht="78.75" x14ac:dyDescent="0.25">
      <c r="A86" s="41" t="s">
        <v>545</v>
      </c>
      <c r="B86" s="58" t="s">
        <v>623</v>
      </c>
      <c r="C86" s="43" t="s">
        <v>292</v>
      </c>
      <c r="D86" s="53">
        <v>2964.5</v>
      </c>
      <c r="E86" s="53">
        <v>864.2</v>
      </c>
      <c r="F86" s="70">
        <v>2036</v>
      </c>
      <c r="G86" s="70">
        <v>0</v>
      </c>
      <c r="H86" s="53">
        <v>928.5</v>
      </c>
      <c r="I86" s="53">
        <v>864.2</v>
      </c>
      <c r="J86" s="52">
        <v>0</v>
      </c>
      <c r="K86" s="52">
        <v>0</v>
      </c>
      <c r="L86" s="41" t="s">
        <v>627</v>
      </c>
    </row>
    <row r="87" spans="1:12" ht="45" x14ac:dyDescent="0.25">
      <c r="A87" s="41" t="s">
        <v>546</v>
      </c>
      <c r="B87" s="58" t="s">
        <v>624</v>
      </c>
      <c r="C87" s="43" t="s">
        <v>292</v>
      </c>
      <c r="D87" s="53">
        <v>2964.5</v>
      </c>
      <c r="E87" s="53">
        <v>108.3</v>
      </c>
      <c r="F87" s="70">
        <v>2036</v>
      </c>
      <c r="G87" s="70">
        <v>0</v>
      </c>
      <c r="H87" s="53">
        <v>928.5</v>
      </c>
      <c r="I87" s="53">
        <v>108.3</v>
      </c>
      <c r="J87" s="52">
        <v>0</v>
      </c>
      <c r="K87" s="52">
        <v>0</v>
      </c>
      <c r="L87" s="41" t="s">
        <v>628</v>
      </c>
    </row>
    <row r="88" spans="1:12" s="48" customFormat="1" ht="173.25" x14ac:dyDescent="0.25">
      <c r="A88" s="20" t="s">
        <v>547</v>
      </c>
      <c r="B88" s="69" t="s">
        <v>625</v>
      </c>
      <c r="C88" s="51" t="s">
        <v>292</v>
      </c>
      <c r="D88" s="53">
        <v>2964.5</v>
      </c>
      <c r="E88" s="70">
        <v>0</v>
      </c>
      <c r="F88" s="70">
        <v>2036</v>
      </c>
      <c r="G88" s="70">
        <v>0</v>
      </c>
      <c r="H88" s="53">
        <v>928.5</v>
      </c>
      <c r="I88" s="70">
        <v>0</v>
      </c>
      <c r="J88" s="70">
        <v>0</v>
      </c>
      <c r="K88" s="70">
        <v>0</v>
      </c>
      <c r="L88" s="20" t="s">
        <v>639</v>
      </c>
    </row>
    <row r="89" spans="1:12" s="48" customFormat="1" ht="47.25" x14ac:dyDescent="0.25">
      <c r="A89" s="20" t="s">
        <v>548</v>
      </c>
      <c r="B89" s="71" t="s">
        <v>614</v>
      </c>
      <c r="C89" s="51" t="s">
        <v>292</v>
      </c>
      <c r="D89" s="53">
        <v>2964.5</v>
      </c>
      <c r="E89" s="70">
        <v>0</v>
      </c>
      <c r="F89" s="70">
        <v>2036</v>
      </c>
      <c r="G89" s="70">
        <v>0</v>
      </c>
      <c r="H89" s="53">
        <v>928.5</v>
      </c>
      <c r="I89" s="70">
        <v>0</v>
      </c>
      <c r="J89" s="70">
        <v>0</v>
      </c>
      <c r="K89" s="70">
        <v>0</v>
      </c>
      <c r="L89" s="20" t="s">
        <v>640</v>
      </c>
    </row>
    <row r="90" spans="1:12" s="48" customFormat="1" ht="47.25" x14ac:dyDescent="0.25">
      <c r="A90" s="20" t="s">
        <v>549</v>
      </c>
      <c r="B90" s="71" t="s">
        <v>615</v>
      </c>
      <c r="C90" s="51" t="s">
        <v>292</v>
      </c>
      <c r="D90" s="53">
        <v>2964.5</v>
      </c>
      <c r="E90" s="70">
        <v>0</v>
      </c>
      <c r="F90" s="70">
        <v>2036</v>
      </c>
      <c r="G90" s="70">
        <v>0</v>
      </c>
      <c r="H90" s="53">
        <v>928.5</v>
      </c>
      <c r="I90" s="70">
        <v>0</v>
      </c>
      <c r="J90" s="70">
        <v>0</v>
      </c>
      <c r="K90" s="70">
        <v>0</v>
      </c>
      <c r="L90" s="20" t="s">
        <v>640</v>
      </c>
    </row>
    <row r="91" spans="1:12" s="48" customFormat="1" ht="47.25" x14ac:dyDescent="0.25">
      <c r="A91" s="20" t="s">
        <v>550</v>
      </c>
      <c r="B91" s="71" t="s">
        <v>626</v>
      </c>
      <c r="C91" s="51" t="s">
        <v>292</v>
      </c>
      <c r="D91" s="53">
        <v>2964.5</v>
      </c>
      <c r="E91" s="70">
        <v>0</v>
      </c>
      <c r="F91" s="70">
        <v>2036</v>
      </c>
      <c r="G91" s="70">
        <v>0</v>
      </c>
      <c r="H91" s="53">
        <v>928.5</v>
      </c>
      <c r="I91" s="70">
        <v>0</v>
      </c>
      <c r="J91" s="70">
        <v>0</v>
      </c>
      <c r="K91" s="70">
        <v>0</v>
      </c>
      <c r="L91" s="20" t="s">
        <v>640</v>
      </c>
    </row>
    <row r="92" spans="1:12" s="48" customFormat="1" ht="45" x14ac:dyDescent="0.25">
      <c r="A92" s="20" t="s">
        <v>551</v>
      </c>
      <c r="B92" s="71" t="s">
        <v>616</v>
      </c>
      <c r="C92" s="51" t="s">
        <v>292</v>
      </c>
      <c r="D92" s="53">
        <v>2964.5</v>
      </c>
      <c r="E92" s="95">
        <v>68.400000000000006</v>
      </c>
      <c r="F92" s="70">
        <v>2036</v>
      </c>
      <c r="G92" s="70">
        <v>0</v>
      </c>
      <c r="H92" s="53">
        <v>928.5</v>
      </c>
      <c r="I92" s="95">
        <v>68.400000000000006</v>
      </c>
      <c r="J92" s="70">
        <v>0</v>
      </c>
      <c r="K92" s="70">
        <v>0</v>
      </c>
      <c r="L92" s="20"/>
    </row>
    <row r="93" spans="1:12" ht="45" x14ac:dyDescent="0.25">
      <c r="A93" s="41" t="s">
        <v>552</v>
      </c>
      <c r="B93" s="59" t="s">
        <v>617</v>
      </c>
      <c r="C93" s="43" t="s">
        <v>292</v>
      </c>
      <c r="D93" s="53">
        <v>2964.5</v>
      </c>
      <c r="E93" s="53">
        <v>63.4</v>
      </c>
      <c r="F93" s="70">
        <v>2036</v>
      </c>
      <c r="G93" s="70">
        <v>0</v>
      </c>
      <c r="H93" s="53">
        <v>928.5</v>
      </c>
      <c r="I93" s="53">
        <v>63.4</v>
      </c>
      <c r="J93" s="52">
        <v>0</v>
      </c>
      <c r="K93" s="52">
        <v>0</v>
      </c>
      <c r="L93" s="41"/>
    </row>
    <row r="94" spans="1:12" ht="45" x14ac:dyDescent="0.25">
      <c r="A94" s="41" t="s">
        <v>553</v>
      </c>
      <c r="B94" s="59" t="s">
        <v>618</v>
      </c>
      <c r="C94" s="43" t="s">
        <v>292</v>
      </c>
      <c r="D94" s="53">
        <v>2964.5</v>
      </c>
      <c r="E94" s="53">
        <v>28.7</v>
      </c>
      <c r="F94" s="70">
        <v>2036</v>
      </c>
      <c r="G94" s="70">
        <v>0</v>
      </c>
      <c r="H94" s="53">
        <v>928.5</v>
      </c>
      <c r="I94" s="53">
        <v>28.7</v>
      </c>
      <c r="J94" s="52">
        <v>0</v>
      </c>
      <c r="K94" s="52">
        <v>0</v>
      </c>
      <c r="L94" s="41"/>
    </row>
    <row r="95" spans="1:12" ht="78.75" x14ac:dyDescent="0.25">
      <c r="A95" s="41" t="s">
        <v>554</v>
      </c>
      <c r="B95" s="60" t="s">
        <v>619</v>
      </c>
      <c r="C95" s="43" t="s">
        <v>292</v>
      </c>
      <c r="D95" s="53">
        <v>2961.5</v>
      </c>
      <c r="E95" s="96">
        <v>243.5</v>
      </c>
      <c r="F95" s="70">
        <v>2032</v>
      </c>
      <c r="G95" s="70">
        <v>0</v>
      </c>
      <c r="H95" s="53">
        <v>929.5</v>
      </c>
      <c r="I95" s="96">
        <v>243.5</v>
      </c>
      <c r="J95" s="52">
        <v>0</v>
      </c>
      <c r="K95" s="52">
        <v>0</v>
      </c>
      <c r="L95" s="41" t="s">
        <v>629</v>
      </c>
    </row>
    <row r="96" spans="1:12" x14ac:dyDescent="0.25">
      <c r="A96" s="41"/>
      <c r="B96" s="61" t="s">
        <v>620</v>
      </c>
      <c r="C96" s="43"/>
      <c r="D96" s="52">
        <v>0</v>
      </c>
      <c r="E96" s="52">
        <v>0</v>
      </c>
      <c r="F96" s="70">
        <v>0</v>
      </c>
      <c r="G96" s="70">
        <v>0</v>
      </c>
      <c r="H96" s="97">
        <v>1555.4</v>
      </c>
      <c r="I96" s="97">
        <v>85.3</v>
      </c>
      <c r="J96" s="52">
        <v>0</v>
      </c>
      <c r="K96" s="52">
        <v>0</v>
      </c>
      <c r="L96" s="41"/>
    </row>
    <row r="97" spans="1:12" ht="31.5" x14ac:dyDescent="0.25">
      <c r="A97" s="30" t="s">
        <v>26</v>
      </c>
      <c r="B97" s="55" t="s">
        <v>316</v>
      </c>
      <c r="C97" s="31" t="s">
        <v>292</v>
      </c>
      <c r="D97" s="66">
        <v>1791.1</v>
      </c>
      <c r="E97" s="66">
        <v>1791.1</v>
      </c>
      <c r="F97" s="45" t="s">
        <v>398</v>
      </c>
      <c r="G97" s="45" t="s">
        <v>398</v>
      </c>
      <c r="H97" s="88" t="s">
        <v>398</v>
      </c>
      <c r="I97" s="88" t="s">
        <v>398</v>
      </c>
      <c r="J97" s="66">
        <v>1791.1</v>
      </c>
      <c r="K97" s="66">
        <v>1791.1</v>
      </c>
      <c r="L97" s="30" t="s">
        <v>401</v>
      </c>
    </row>
    <row r="98" spans="1:12" ht="351" customHeight="1" x14ac:dyDescent="0.25">
      <c r="A98" s="30" t="s">
        <v>27</v>
      </c>
      <c r="B98" s="55" t="s">
        <v>317</v>
      </c>
      <c r="C98" s="31" t="s">
        <v>292</v>
      </c>
      <c r="D98" s="88">
        <f>SUM(F98,H98,J98)</f>
        <v>19197.2</v>
      </c>
      <c r="E98" s="88">
        <v>9696.6</v>
      </c>
      <c r="F98" s="72">
        <v>7000</v>
      </c>
      <c r="G98" s="45">
        <v>0</v>
      </c>
      <c r="H98" s="66">
        <v>3000</v>
      </c>
      <c r="I98" s="88">
        <v>499.4</v>
      </c>
      <c r="J98" s="66">
        <v>9197.2000000000007</v>
      </c>
      <c r="K98" s="66">
        <v>9197.2000000000007</v>
      </c>
      <c r="L98" s="30" t="s">
        <v>403</v>
      </c>
    </row>
    <row r="99" spans="1:12" ht="60" x14ac:dyDescent="0.25">
      <c r="A99" s="9" t="s">
        <v>344</v>
      </c>
      <c r="B99" s="55" t="s">
        <v>318</v>
      </c>
      <c r="C99" s="31" t="s">
        <v>292</v>
      </c>
      <c r="D99" s="66">
        <v>1088</v>
      </c>
      <c r="E99" s="88">
        <v>0</v>
      </c>
      <c r="F99" s="45"/>
      <c r="G99" s="45"/>
      <c r="H99" s="88"/>
      <c r="I99" s="88"/>
      <c r="J99" s="66">
        <v>1088</v>
      </c>
      <c r="K99" s="88">
        <v>0</v>
      </c>
      <c r="L99" s="32" t="s">
        <v>402</v>
      </c>
    </row>
    <row r="100" spans="1:12" ht="315" x14ac:dyDescent="0.25">
      <c r="A100" s="30" t="s">
        <v>345</v>
      </c>
      <c r="B100" s="55" t="s">
        <v>319</v>
      </c>
      <c r="C100" s="31" t="s">
        <v>292</v>
      </c>
      <c r="D100" s="88">
        <f>SUM(F100,H100)</f>
        <v>10000</v>
      </c>
      <c r="E100" s="88">
        <v>499.4</v>
      </c>
      <c r="F100" s="72">
        <v>7000</v>
      </c>
      <c r="G100" s="45">
        <v>0</v>
      </c>
      <c r="H100" s="66">
        <v>3000</v>
      </c>
      <c r="I100" s="88">
        <v>499.4</v>
      </c>
      <c r="J100" s="88"/>
      <c r="K100" s="88"/>
      <c r="L100" s="30" t="s">
        <v>404</v>
      </c>
    </row>
    <row r="101" spans="1:12" ht="60" x14ac:dyDescent="0.25">
      <c r="A101" s="30" t="s">
        <v>346</v>
      </c>
      <c r="B101" s="55" t="s">
        <v>320</v>
      </c>
      <c r="C101" s="31" t="s">
        <v>292</v>
      </c>
      <c r="D101" s="66">
        <v>6937.6</v>
      </c>
      <c r="E101" s="66">
        <v>6937.6</v>
      </c>
      <c r="F101" s="45" t="s">
        <v>398</v>
      </c>
      <c r="G101" s="45" t="s">
        <v>398</v>
      </c>
      <c r="H101" s="88" t="s">
        <v>398</v>
      </c>
      <c r="I101" s="88" t="s">
        <v>398</v>
      </c>
      <c r="J101" s="66">
        <v>6937.6</v>
      </c>
      <c r="K101" s="66">
        <v>6937.6</v>
      </c>
      <c r="L101" s="30" t="s">
        <v>401</v>
      </c>
    </row>
    <row r="102" spans="1:12" ht="47.25" x14ac:dyDescent="0.25">
      <c r="A102" s="30" t="s">
        <v>347</v>
      </c>
      <c r="B102" s="55" t="s">
        <v>321</v>
      </c>
      <c r="C102" s="31" t="s">
        <v>292</v>
      </c>
      <c r="D102" s="66">
        <v>1171.5999999999999</v>
      </c>
      <c r="E102" s="88">
        <v>925.56</v>
      </c>
      <c r="F102" s="45" t="s">
        <v>398</v>
      </c>
      <c r="G102" s="45" t="s">
        <v>398</v>
      </c>
      <c r="H102" s="88" t="s">
        <v>398</v>
      </c>
      <c r="I102" s="88" t="s">
        <v>398</v>
      </c>
      <c r="J102" s="66">
        <v>1171.5999999999999</v>
      </c>
      <c r="K102" s="88">
        <v>925.56</v>
      </c>
      <c r="L102" s="32" t="s">
        <v>402</v>
      </c>
    </row>
    <row r="103" spans="1:12" s="125" customFormat="1" x14ac:dyDescent="0.25">
      <c r="A103" s="82"/>
      <c r="B103" s="112" t="s">
        <v>649</v>
      </c>
      <c r="C103" s="113"/>
      <c r="D103" s="114">
        <f>SUM(D81,D97,D98)</f>
        <v>62488.3</v>
      </c>
      <c r="E103" s="114">
        <f>SUM(E81,E97,E98)</f>
        <v>15794.800000000001</v>
      </c>
      <c r="F103" s="116"/>
      <c r="G103" s="116"/>
      <c r="H103" s="115"/>
      <c r="I103" s="115"/>
      <c r="J103" s="114"/>
      <c r="K103" s="115"/>
      <c r="L103" s="117"/>
    </row>
    <row r="104" spans="1:12" x14ac:dyDescent="0.25">
      <c r="A104" s="150" t="s">
        <v>322</v>
      </c>
      <c r="B104" s="150"/>
      <c r="C104" s="150"/>
      <c r="D104" s="150"/>
      <c r="E104" s="150"/>
      <c r="F104" s="150"/>
      <c r="G104" s="150"/>
      <c r="H104" s="150"/>
      <c r="I104" s="150"/>
      <c r="J104" s="150"/>
      <c r="K104" s="150"/>
      <c r="L104" s="150"/>
    </row>
    <row r="105" spans="1:12" x14ac:dyDescent="0.25">
      <c r="A105" s="157" t="s">
        <v>10</v>
      </c>
      <c r="B105" s="157"/>
      <c r="C105" s="157"/>
      <c r="D105" s="157"/>
      <c r="E105" s="157"/>
      <c r="F105" s="157"/>
      <c r="G105" s="157"/>
      <c r="H105" s="157"/>
      <c r="I105" s="157"/>
      <c r="J105" s="157"/>
      <c r="K105" s="157"/>
      <c r="L105" s="157"/>
    </row>
    <row r="106" spans="1:12" ht="78.75" x14ac:dyDescent="0.25">
      <c r="A106" s="30" t="s">
        <v>25</v>
      </c>
      <c r="B106" s="55" t="s">
        <v>323</v>
      </c>
      <c r="C106" s="31" t="s">
        <v>284</v>
      </c>
      <c r="D106" s="88">
        <f>SUM(F106,H106,J106)</f>
        <v>5888.7999999999993</v>
      </c>
      <c r="E106" s="98">
        <v>5801.3</v>
      </c>
      <c r="F106" s="72">
        <v>2596.1999999999998</v>
      </c>
      <c r="G106" s="99">
        <v>2557.6</v>
      </c>
      <c r="H106" s="100">
        <v>3292.6</v>
      </c>
      <c r="I106" s="98">
        <v>3243.7</v>
      </c>
      <c r="J106" s="88" t="s">
        <v>398</v>
      </c>
      <c r="K106" s="88" t="s">
        <v>398</v>
      </c>
      <c r="L106" s="31" t="s">
        <v>405</v>
      </c>
    </row>
    <row r="107" spans="1:12" ht="157.5" x14ac:dyDescent="0.25">
      <c r="A107" s="30" t="s">
        <v>26</v>
      </c>
      <c r="B107" s="55" t="s">
        <v>324</v>
      </c>
      <c r="C107" s="31" t="s">
        <v>292</v>
      </c>
      <c r="D107" s="88">
        <f>SUM(F107,H107,J107)</f>
        <v>91115.6</v>
      </c>
      <c r="E107" s="98">
        <v>91115.6</v>
      </c>
      <c r="F107" s="72">
        <v>59321.5</v>
      </c>
      <c r="G107" s="99">
        <v>59321.5</v>
      </c>
      <c r="H107" s="100">
        <v>18126.8</v>
      </c>
      <c r="I107" s="98">
        <v>18126.8</v>
      </c>
      <c r="J107" s="100">
        <v>13667.3</v>
      </c>
      <c r="K107" s="98">
        <v>13667.3</v>
      </c>
      <c r="L107" s="32" t="s">
        <v>406</v>
      </c>
    </row>
    <row r="108" spans="1:12" x14ac:dyDescent="0.25">
      <c r="A108" s="154" t="s">
        <v>12</v>
      </c>
      <c r="B108" s="154"/>
      <c r="C108" s="154"/>
      <c r="D108" s="154"/>
      <c r="E108" s="154"/>
      <c r="F108" s="154"/>
      <c r="G108" s="154"/>
      <c r="H108" s="154"/>
      <c r="I108" s="154"/>
      <c r="J108" s="154"/>
      <c r="K108" s="154"/>
      <c r="L108" s="154"/>
    </row>
    <row r="109" spans="1:12" ht="153.75" customHeight="1" x14ac:dyDescent="0.25">
      <c r="A109" s="42" t="s">
        <v>25</v>
      </c>
      <c r="B109" s="55" t="s">
        <v>325</v>
      </c>
      <c r="C109" s="43" t="s">
        <v>292</v>
      </c>
      <c r="D109" s="88">
        <f>SUM(F109,H109,J109)</f>
        <v>22350</v>
      </c>
      <c r="E109" s="88">
        <f t="shared" ref="E109:K109" si="9">SUM(E110:E117)</f>
        <v>515.4</v>
      </c>
      <c r="F109" s="45">
        <f t="shared" si="9"/>
        <v>12500</v>
      </c>
      <c r="G109" s="45">
        <f t="shared" si="9"/>
        <v>0</v>
      </c>
      <c r="H109" s="88">
        <v>9850</v>
      </c>
      <c r="I109" s="88">
        <f t="shared" si="9"/>
        <v>515.4</v>
      </c>
      <c r="J109" s="88">
        <f t="shared" si="9"/>
        <v>0</v>
      </c>
      <c r="K109" s="88">
        <f t="shared" si="9"/>
        <v>0</v>
      </c>
      <c r="L109" s="65" t="s">
        <v>637</v>
      </c>
    </row>
    <row r="110" spans="1:12" ht="156.75" customHeight="1" x14ac:dyDescent="0.25">
      <c r="A110" s="42" t="s">
        <v>537</v>
      </c>
      <c r="B110" s="58" t="s">
        <v>630</v>
      </c>
      <c r="C110" s="43" t="s">
        <v>292</v>
      </c>
      <c r="D110" s="88">
        <v>0</v>
      </c>
      <c r="E110" s="88">
        <v>0</v>
      </c>
      <c r="F110" s="45">
        <v>0</v>
      </c>
      <c r="G110" s="45">
        <v>0</v>
      </c>
      <c r="H110" s="88">
        <v>0</v>
      </c>
      <c r="I110" s="88">
        <v>0</v>
      </c>
      <c r="J110" s="88">
        <v>0</v>
      </c>
      <c r="K110" s="88">
        <v>0</v>
      </c>
      <c r="L110" s="42" t="s">
        <v>402</v>
      </c>
    </row>
    <row r="111" spans="1:12" ht="108.75" customHeight="1" x14ac:dyDescent="0.25">
      <c r="A111" s="42" t="s">
        <v>542</v>
      </c>
      <c r="B111" s="58" t="s">
        <v>631</v>
      </c>
      <c r="C111" s="43" t="s">
        <v>292</v>
      </c>
      <c r="D111" s="88">
        <v>0</v>
      </c>
      <c r="E111" s="88">
        <v>0</v>
      </c>
      <c r="F111" s="45">
        <v>0</v>
      </c>
      <c r="G111" s="45">
        <v>0</v>
      </c>
      <c r="H111" s="88">
        <v>0</v>
      </c>
      <c r="I111" s="88">
        <v>0</v>
      </c>
      <c r="J111" s="88">
        <v>0</v>
      </c>
      <c r="K111" s="88">
        <v>0</v>
      </c>
      <c r="L111" s="42" t="s">
        <v>402</v>
      </c>
    </row>
    <row r="112" spans="1:12" ht="112.5" customHeight="1" x14ac:dyDescent="0.25">
      <c r="A112" s="42" t="s">
        <v>543</v>
      </c>
      <c r="B112" s="58" t="s">
        <v>632</v>
      </c>
      <c r="C112" s="43" t="s">
        <v>292</v>
      </c>
      <c r="D112" s="88">
        <v>200</v>
      </c>
      <c r="E112" s="88">
        <v>200</v>
      </c>
      <c r="F112" s="45">
        <v>0</v>
      </c>
      <c r="G112" s="45">
        <v>0</v>
      </c>
      <c r="H112" s="88">
        <v>200</v>
      </c>
      <c r="I112" s="88">
        <v>200</v>
      </c>
      <c r="J112" s="88">
        <v>0</v>
      </c>
      <c r="K112" s="88">
        <v>0</v>
      </c>
      <c r="L112" s="65" t="s">
        <v>637</v>
      </c>
    </row>
    <row r="113" spans="1:12" ht="71.25" customHeight="1" x14ac:dyDescent="0.25">
      <c r="A113" s="42" t="s">
        <v>544</v>
      </c>
      <c r="B113" s="58" t="s">
        <v>633</v>
      </c>
      <c r="C113" s="43" t="s">
        <v>292</v>
      </c>
      <c r="D113" s="88">
        <v>0</v>
      </c>
      <c r="E113" s="88">
        <v>0</v>
      </c>
      <c r="F113" s="45">
        <v>0</v>
      </c>
      <c r="G113" s="45">
        <v>0</v>
      </c>
      <c r="H113" s="88">
        <v>0</v>
      </c>
      <c r="I113" s="88">
        <v>0</v>
      </c>
      <c r="J113" s="88">
        <v>0</v>
      </c>
      <c r="K113" s="88">
        <v>0</v>
      </c>
      <c r="L113" s="42" t="s">
        <v>402</v>
      </c>
    </row>
    <row r="114" spans="1:12" ht="52.5" customHeight="1" x14ac:dyDescent="0.25">
      <c r="A114" s="42" t="s">
        <v>545</v>
      </c>
      <c r="B114" s="62" t="s">
        <v>634</v>
      </c>
      <c r="C114" s="43" t="s">
        <v>292</v>
      </c>
      <c r="D114" s="88">
        <v>0</v>
      </c>
      <c r="E114" s="88">
        <v>0</v>
      </c>
      <c r="F114" s="45">
        <v>0</v>
      </c>
      <c r="G114" s="45">
        <v>0</v>
      </c>
      <c r="H114" s="88">
        <v>0</v>
      </c>
      <c r="I114" s="88">
        <v>0</v>
      </c>
      <c r="J114" s="88">
        <v>0</v>
      </c>
      <c r="K114" s="88">
        <v>0</v>
      </c>
      <c r="L114" s="42" t="s">
        <v>402</v>
      </c>
    </row>
    <row r="115" spans="1:12" ht="57" customHeight="1" x14ac:dyDescent="0.25">
      <c r="A115" s="42" t="s">
        <v>546</v>
      </c>
      <c r="B115" s="58" t="s">
        <v>635</v>
      </c>
      <c r="C115" s="43" t="s">
        <v>292</v>
      </c>
      <c r="D115" s="88">
        <v>0</v>
      </c>
      <c r="E115" s="88">
        <v>0</v>
      </c>
      <c r="F115" s="45">
        <v>0</v>
      </c>
      <c r="G115" s="45">
        <v>0</v>
      </c>
      <c r="H115" s="88">
        <v>0</v>
      </c>
      <c r="I115" s="88">
        <v>0</v>
      </c>
      <c r="J115" s="88">
        <v>0</v>
      </c>
      <c r="K115" s="88">
        <v>0</v>
      </c>
      <c r="L115" s="42" t="s">
        <v>402</v>
      </c>
    </row>
    <row r="116" spans="1:12" ht="93" customHeight="1" x14ac:dyDescent="0.25">
      <c r="A116" s="42" t="s">
        <v>547</v>
      </c>
      <c r="B116" s="58" t="s">
        <v>636</v>
      </c>
      <c r="C116" s="43" t="s">
        <v>292</v>
      </c>
      <c r="D116" s="88">
        <v>12549.2</v>
      </c>
      <c r="E116" s="88">
        <v>49.2</v>
      </c>
      <c r="F116" s="72">
        <v>12500</v>
      </c>
      <c r="G116" s="72">
        <v>0</v>
      </c>
      <c r="H116" s="66">
        <v>49.2</v>
      </c>
      <c r="I116" s="66">
        <v>49.2</v>
      </c>
      <c r="J116" s="88">
        <v>0</v>
      </c>
      <c r="K116" s="88">
        <v>0</v>
      </c>
      <c r="L116" s="65" t="s">
        <v>637</v>
      </c>
    </row>
    <row r="117" spans="1:12" ht="21.75" customHeight="1" x14ac:dyDescent="0.25">
      <c r="A117" s="42" t="s">
        <v>548</v>
      </c>
      <c r="B117" s="58" t="s">
        <v>620</v>
      </c>
      <c r="C117" s="43"/>
      <c r="D117" s="88">
        <v>266.2</v>
      </c>
      <c r="E117" s="88">
        <v>266.2</v>
      </c>
      <c r="F117" s="45">
        <v>0</v>
      </c>
      <c r="G117" s="45">
        <v>0</v>
      </c>
      <c r="H117" s="88">
        <v>266.2</v>
      </c>
      <c r="I117" s="88">
        <v>266.2</v>
      </c>
      <c r="J117" s="88">
        <v>0</v>
      </c>
      <c r="K117" s="88">
        <v>0</v>
      </c>
      <c r="L117" s="65"/>
    </row>
    <row r="118" spans="1:12" ht="162.75" customHeight="1" x14ac:dyDescent="0.25">
      <c r="A118" s="32" t="s">
        <v>26</v>
      </c>
      <c r="B118" s="55" t="s">
        <v>327</v>
      </c>
      <c r="C118" s="31" t="s">
        <v>328</v>
      </c>
      <c r="D118" s="66">
        <v>4700</v>
      </c>
      <c r="E118" s="88">
        <v>0</v>
      </c>
      <c r="F118" s="45">
        <v>0</v>
      </c>
      <c r="G118" s="45">
        <v>0</v>
      </c>
      <c r="H118" s="66">
        <v>4700</v>
      </c>
      <c r="I118" s="88">
        <v>0</v>
      </c>
      <c r="J118" s="87">
        <v>0</v>
      </c>
      <c r="K118" s="87">
        <v>0</v>
      </c>
      <c r="L118" s="32" t="s">
        <v>525</v>
      </c>
    </row>
    <row r="119" spans="1:12" ht="47.25" x14ac:dyDescent="0.25">
      <c r="A119" s="30" t="s">
        <v>27</v>
      </c>
      <c r="B119" s="55" t="s">
        <v>329</v>
      </c>
      <c r="C119" s="31" t="s">
        <v>292</v>
      </c>
      <c r="D119" s="88">
        <v>0</v>
      </c>
      <c r="E119" s="88">
        <v>0</v>
      </c>
      <c r="F119" s="45">
        <v>0</v>
      </c>
      <c r="G119" s="45">
        <v>0</v>
      </c>
      <c r="H119" s="88">
        <v>0</v>
      </c>
      <c r="I119" s="88">
        <v>0</v>
      </c>
      <c r="J119" s="88">
        <v>0</v>
      </c>
      <c r="K119" s="88">
        <v>0</v>
      </c>
      <c r="L119" s="32" t="s">
        <v>415</v>
      </c>
    </row>
    <row r="120" spans="1:12" s="125" customFormat="1" ht="28.5" x14ac:dyDescent="0.25">
      <c r="A120" s="82"/>
      <c r="B120" s="112" t="s">
        <v>651</v>
      </c>
      <c r="C120" s="113"/>
      <c r="D120" s="115">
        <f>SUM(D109,D118,D119)</f>
        <v>27050</v>
      </c>
      <c r="E120" s="115">
        <f>SUM(E109,E118,E119)</f>
        <v>515.4</v>
      </c>
      <c r="F120" s="116"/>
      <c r="G120" s="116"/>
      <c r="H120" s="115"/>
      <c r="I120" s="115"/>
      <c r="J120" s="115"/>
      <c r="K120" s="115"/>
      <c r="L120" s="117"/>
    </row>
    <row r="121" spans="1:12" x14ac:dyDescent="0.25">
      <c r="A121" s="154" t="s">
        <v>13</v>
      </c>
      <c r="B121" s="154"/>
      <c r="C121" s="154"/>
      <c r="D121" s="154"/>
      <c r="E121" s="154"/>
      <c r="F121" s="154"/>
      <c r="G121" s="154"/>
      <c r="H121" s="154"/>
      <c r="I121" s="154"/>
      <c r="J121" s="154"/>
      <c r="K121" s="154"/>
      <c r="L121" s="154"/>
    </row>
    <row r="122" spans="1:12" ht="47.25" x14ac:dyDescent="0.25">
      <c r="A122" s="30" t="s">
        <v>25</v>
      </c>
      <c r="B122" s="55" t="s">
        <v>330</v>
      </c>
      <c r="C122" s="31"/>
      <c r="D122" s="88">
        <f>SUM(F122,H122)</f>
        <v>1200</v>
      </c>
      <c r="E122" s="88">
        <v>0</v>
      </c>
      <c r="F122" s="72">
        <v>1000</v>
      </c>
      <c r="G122" s="45">
        <v>0</v>
      </c>
      <c r="H122" s="66">
        <v>200</v>
      </c>
      <c r="I122" s="88">
        <v>0</v>
      </c>
      <c r="J122" s="88">
        <v>0</v>
      </c>
      <c r="K122" s="87">
        <v>0</v>
      </c>
      <c r="L122" s="32" t="s">
        <v>402</v>
      </c>
    </row>
    <row r="123" spans="1:12" ht="31.5" x14ac:dyDescent="0.25">
      <c r="A123" s="30" t="s">
        <v>26</v>
      </c>
      <c r="B123" s="55" t="s">
        <v>331</v>
      </c>
      <c r="C123" s="31"/>
      <c r="D123" s="66">
        <v>210210.4</v>
      </c>
      <c r="E123" s="98">
        <f>SUM(E124:E128)</f>
        <v>55389.7</v>
      </c>
      <c r="F123" s="45">
        <v>0</v>
      </c>
      <c r="G123" s="45">
        <v>0</v>
      </c>
      <c r="H123" s="66">
        <v>210210.4</v>
      </c>
      <c r="I123" s="98">
        <f>SUM(I124:I128)</f>
        <v>55389.7</v>
      </c>
      <c r="J123" s="88">
        <v>0</v>
      </c>
      <c r="K123" s="88">
        <v>0</v>
      </c>
      <c r="L123" s="30" t="s">
        <v>401</v>
      </c>
    </row>
    <row r="124" spans="1:12" ht="47.25" x14ac:dyDescent="0.25">
      <c r="A124" s="30" t="s">
        <v>332</v>
      </c>
      <c r="B124" s="55" t="s">
        <v>333</v>
      </c>
      <c r="C124" s="31"/>
      <c r="D124" s="66">
        <v>2000</v>
      </c>
      <c r="E124" s="88">
        <v>0</v>
      </c>
      <c r="F124" s="45">
        <v>0</v>
      </c>
      <c r="G124" s="45">
        <v>0</v>
      </c>
      <c r="H124" s="66">
        <v>2000</v>
      </c>
      <c r="I124" s="88">
        <v>0</v>
      </c>
      <c r="J124" s="88">
        <v>0</v>
      </c>
      <c r="K124" s="88">
        <v>0</v>
      </c>
      <c r="L124" s="32" t="s">
        <v>402</v>
      </c>
    </row>
    <row r="125" spans="1:12" ht="63" x14ac:dyDescent="0.25">
      <c r="A125" s="30" t="s">
        <v>334</v>
      </c>
      <c r="B125" s="55" t="s">
        <v>335</v>
      </c>
      <c r="C125" s="31"/>
      <c r="D125" s="66">
        <v>3237</v>
      </c>
      <c r="E125" s="66">
        <v>3237</v>
      </c>
      <c r="F125" s="45">
        <v>0</v>
      </c>
      <c r="G125" s="45">
        <v>0</v>
      </c>
      <c r="H125" s="66">
        <v>3237</v>
      </c>
      <c r="I125" s="66">
        <v>3237</v>
      </c>
      <c r="J125" s="88">
        <v>0</v>
      </c>
      <c r="K125" s="88">
        <v>0</v>
      </c>
      <c r="L125" s="32" t="s">
        <v>526</v>
      </c>
    </row>
    <row r="126" spans="1:12" ht="141.75" x14ac:dyDescent="0.25">
      <c r="A126" s="30" t="s">
        <v>336</v>
      </c>
      <c r="B126" s="55" t="s">
        <v>337</v>
      </c>
      <c r="C126" s="31"/>
      <c r="D126" s="66">
        <v>5395</v>
      </c>
      <c r="E126" s="66">
        <v>5395</v>
      </c>
      <c r="F126" s="45">
        <v>0</v>
      </c>
      <c r="G126" s="45">
        <v>0</v>
      </c>
      <c r="H126" s="66">
        <v>5395</v>
      </c>
      <c r="I126" s="66">
        <v>5395</v>
      </c>
      <c r="J126" s="88">
        <v>0</v>
      </c>
      <c r="K126" s="88">
        <v>0</v>
      </c>
      <c r="L126" s="32" t="s">
        <v>527</v>
      </c>
    </row>
    <row r="127" spans="1:12" ht="110.25" x14ac:dyDescent="0.25">
      <c r="A127" s="30" t="s">
        <v>338</v>
      </c>
      <c r="B127" s="55" t="s">
        <v>339</v>
      </c>
      <c r="C127" s="31"/>
      <c r="D127" s="66">
        <v>40757.699999999997</v>
      </c>
      <c r="E127" s="66">
        <v>40757.699999999997</v>
      </c>
      <c r="F127" s="45">
        <v>0</v>
      </c>
      <c r="G127" s="45">
        <v>0</v>
      </c>
      <c r="H127" s="66">
        <v>40757.699999999997</v>
      </c>
      <c r="I127" s="66">
        <v>40757.699999999997</v>
      </c>
      <c r="J127" s="88">
        <v>0</v>
      </c>
      <c r="K127" s="88">
        <v>0</v>
      </c>
      <c r="L127" s="32" t="s">
        <v>528</v>
      </c>
    </row>
    <row r="128" spans="1:12" ht="110.25" x14ac:dyDescent="0.25">
      <c r="A128" s="30" t="s">
        <v>340</v>
      </c>
      <c r="B128" s="55" t="s">
        <v>341</v>
      </c>
      <c r="C128" s="31"/>
      <c r="D128" s="66">
        <v>6000</v>
      </c>
      <c r="E128" s="98">
        <v>6000</v>
      </c>
      <c r="F128" s="45">
        <v>0</v>
      </c>
      <c r="G128" s="45">
        <v>0</v>
      </c>
      <c r="H128" s="66">
        <v>6000</v>
      </c>
      <c r="I128" s="98">
        <v>6000</v>
      </c>
      <c r="J128" s="88">
        <v>0</v>
      </c>
      <c r="K128" s="88">
        <v>0</v>
      </c>
      <c r="L128" s="32" t="s">
        <v>529</v>
      </c>
    </row>
    <row r="129" spans="1:12 16384:16384" ht="47.25" x14ac:dyDescent="0.25">
      <c r="A129" s="30" t="s">
        <v>27</v>
      </c>
      <c r="B129" s="55" t="s">
        <v>342</v>
      </c>
      <c r="C129" s="31"/>
      <c r="D129" s="88">
        <f>SUM(F129,H129)</f>
        <v>6000</v>
      </c>
      <c r="E129" s="88">
        <v>0</v>
      </c>
      <c r="F129" s="72">
        <v>5000</v>
      </c>
      <c r="G129" s="45">
        <v>0</v>
      </c>
      <c r="H129" s="66">
        <v>1000</v>
      </c>
      <c r="I129" s="88">
        <v>0</v>
      </c>
      <c r="J129" s="88">
        <v>0</v>
      </c>
      <c r="K129" s="88">
        <v>0</v>
      </c>
      <c r="L129" s="32" t="s">
        <v>402</v>
      </c>
    </row>
    <row r="130" spans="1:12 16384:16384" s="125" customFormat="1" ht="28.5" x14ac:dyDescent="0.25">
      <c r="A130" s="82"/>
      <c r="B130" s="112" t="s">
        <v>650</v>
      </c>
      <c r="C130" s="113"/>
      <c r="D130" s="115">
        <f>SUM(D122,D123,D129)</f>
        <v>217410.4</v>
      </c>
      <c r="E130" s="115">
        <f>SUM(E122,E123,E129)</f>
        <v>55389.7</v>
      </c>
      <c r="F130" s="128"/>
      <c r="G130" s="116"/>
      <c r="H130" s="114"/>
      <c r="I130" s="115"/>
      <c r="J130" s="115"/>
      <c r="K130" s="115"/>
      <c r="L130" s="117"/>
    </row>
    <row r="131" spans="1:12 16384:16384" s="125" customFormat="1" x14ac:dyDescent="0.25">
      <c r="A131" s="82"/>
      <c r="B131" s="112" t="s">
        <v>649</v>
      </c>
      <c r="C131" s="113"/>
      <c r="D131" s="115">
        <f>SUM(D106,D107,D120,D130)</f>
        <v>341464.8</v>
      </c>
      <c r="E131" s="115">
        <f>SUM(E106,E107,E120,E130)</f>
        <v>152822</v>
      </c>
      <c r="F131" s="128"/>
      <c r="G131" s="116"/>
      <c r="H131" s="114"/>
      <c r="I131" s="115"/>
      <c r="J131" s="115"/>
      <c r="K131" s="115"/>
      <c r="L131" s="117"/>
    </row>
    <row r="132" spans="1:12 16384:16384" x14ac:dyDescent="0.25">
      <c r="A132" s="150" t="s">
        <v>343</v>
      </c>
      <c r="B132" s="150"/>
      <c r="C132" s="150"/>
      <c r="D132" s="150"/>
      <c r="E132" s="150"/>
      <c r="F132" s="150"/>
      <c r="G132" s="150"/>
      <c r="H132" s="150"/>
      <c r="I132" s="150"/>
      <c r="J132" s="150"/>
      <c r="K132" s="150"/>
      <c r="L132" s="150"/>
    </row>
    <row r="133" spans="1:12 16384:16384" ht="75" x14ac:dyDescent="0.25">
      <c r="A133" s="30" t="s">
        <v>25</v>
      </c>
      <c r="B133" s="55" t="s">
        <v>348</v>
      </c>
      <c r="C133" s="31" t="s">
        <v>292</v>
      </c>
      <c r="D133" s="88">
        <f>SUM(F133,H133,J133)</f>
        <v>4651.6000000000004</v>
      </c>
      <c r="E133" s="88">
        <f>SUM(G133,I133,K133)</f>
        <v>3430.7999999999997</v>
      </c>
      <c r="F133" s="72">
        <v>926</v>
      </c>
      <c r="G133" s="45">
        <v>330.8</v>
      </c>
      <c r="H133" s="66">
        <v>876.3</v>
      </c>
      <c r="I133" s="88">
        <v>645.79999999999995</v>
      </c>
      <c r="J133" s="66">
        <v>2849.3</v>
      </c>
      <c r="K133" s="88">
        <v>2454.1999999999998</v>
      </c>
      <c r="L133" s="30" t="s">
        <v>401</v>
      </c>
    </row>
    <row r="134" spans="1:12 16384:16384" ht="94.5" x14ac:dyDescent="0.25">
      <c r="A134" s="30" t="s">
        <v>26</v>
      </c>
      <c r="B134" s="55" t="s">
        <v>349</v>
      </c>
      <c r="C134" s="31" t="s">
        <v>292</v>
      </c>
      <c r="D134" s="88">
        <v>17739.900000000001</v>
      </c>
      <c r="E134" s="88">
        <v>0</v>
      </c>
      <c r="F134" s="45">
        <v>17739.900000000001</v>
      </c>
      <c r="G134" s="45">
        <v>0</v>
      </c>
      <c r="H134" s="88">
        <v>0</v>
      </c>
      <c r="I134" s="88">
        <v>0</v>
      </c>
      <c r="J134" s="88">
        <v>0</v>
      </c>
      <c r="K134" s="88">
        <v>0</v>
      </c>
      <c r="L134" s="31" t="s">
        <v>414</v>
      </c>
    </row>
    <row r="135" spans="1:12 16384:16384" s="48" customFormat="1" ht="283.5" x14ac:dyDescent="0.25">
      <c r="A135" s="20" t="s">
        <v>27</v>
      </c>
      <c r="B135" s="67" t="s">
        <v>350</v>
      </c>
      <c r="C135" s="51" t="s">
        <v>326</v>
      </c>
      <c r="D135" s="45">
        <v>205300</v>
      </c>
      <c r="E135" s="45">
        <v>3061.7</v>
      </c>
      <c r="F135" s="72">
        <v>170000</v>
      </c>
      <c r="G135" s="45">
        <v>0</v>
      </c>
      <c r="H135" s="72">
        <v>35300</v>
      </c>
      <c r="I135" s="45">
        <v>3061.7</v>
      </c>
      <c r="J135" s="45">
        <v>0</v>
      </c>
      <c r="K135" s="45">
        <v>0</v>
      </c>
      <c r="L135" s="107" t="s">
        <v>517</v>
      </c>
    </row>
    <row r="136" spans="1:12 16384:16384" s="133" customFormat="1" x14ac:dyDescent="0.25">
      <c r="A136" s="129"/>
      <c r="B136" s="130" t="s">
        <v>649</v>
      </c>
      <c r="C136" s="131"/>
      <c r="D136" s="116">
        <f>SUM(D133:D135)</f>
        <v>227691.5</v>
      </c>
      <c r="E136" s="116">
        <f>SUM(E133:E135)</f>
        <v>6492.5</v>
      </c>
      <c r="F136" s="128"/>
      <c r="G136" s="116"/>
      <c r="H136" s="128"/>
      <c r="I136" s="116"/>
      <c r="J136" s="116"/>
      <c r="K136" s="116"/>
      <c r="L136" s="132"/>
      <c r="XFD136" s="133">
        <f>SUM(A136:XFC136)</f>
        <v>234184</v>
      </c>
    </row>
    <row r="137" spans="1:12 16384:16384" x14ac:dyDescent="0.25">
      <c r="A137" s="150" t="s">
        <v>351</v>
      </c>
      <c r="B137" s="150"/>
      <c r="C137" s="150"/>
      <c r="D137" s="150"/>
      <c r="E137" s="150"/>
      <c r="F137" s="150"/>
      <c r="G137" s="150"/>
      <c r="H137" s="150"/>
      <c r="I137" s="150"/>
      <c r="J137" s="150"/>
      <c r="K137" s="150"/>
      <c r="L137" s="150"/>
    </row>
    <row r="138" spans="1:12 16384:16384" ht="173.25" x14ac:dyDescent="0.25">
      <c r="A138" s="30" t="s">
        <v>25</v>
      </c>
      <c r="B138" s="55" t="s">
        <v>352</v>
      </c>
      <c r="C138" s="31" t="s">
        <v>353</v>
      </c>
      <c r="D138" s="88">
        <f>SUM(F138,H138)</f>
        <v>80000</v>
      </c>
      <c r="E138" s="88">
        <v>0</v>
      </c>
      <c r="F138" s="72">
        <v>76000</v>
      </c>
      <c r="G138" s="45">
        <v>0</v>
      </c>
      <c r="H138" s="66">
        <v>4000</v>
      </c>
      <c r="I138" s="88">
        <v>0</v>
      </c>
      <c r="J138" s="88">
        <v>0</v>
      </c>
      <c r="K138" s="88">
        <v>0</v>
      </c>
      <c r="L138" s="30" t="s">
        <v>530</v>
      </c>
    </row>
    <row r="139" spans="1:12 16384:16384" ht="120" x14ac:dyDescent="0.25">
      <c r="A139" s="30" t="s">
        <v>26</v>
      </c>
      <c r="B139" s="55" t="s">
        <v>354</v>
      </c>
      <c r="C139" s="31" t="s">
        <v>292</v>
      </c>
      <c r="D139" s="88">
        <v>0</v>
      </c>
      <c r="E139" s="88">
        <v>0</v>
      </c>
      <c r="F139" s="45">
        <v>0</v>
      </c>
      <c r="G139" s="45">
        <v>0</v>
      </c>
      <c r="H139" s="88">
        <v>0</v>
      </c>
      <c r="I139" s="88">
        <v>0</v>
      </c>
      <c r="J139" s="88">
        <v>0</v>
      </c>
      <c r="K139" s="88">
        <v>0</v>
      </c>
      <c r="L139" s="30" t="s">
        <v>418</v>
      </c>
    </row>
    <row r="140" spans="1:12 16384:16384" ht="60" x14ac:dyDescent="0.25">
      <c r="A140" s="30" t="s">
        <v>27</v>
      </c>
      <c r="B140" s="55" t="s">
        <v>355</v>
      </c>
      <c r="C140" s="31" t="s">
        <v>292</v>
      </c>
      <c r="D140" s="66">
        <v>11200</v>
      </c>
      <c r="E140" s="88">
        <v>0</v>
      </c>
      <c r="F140" s="45">
        <v>0</v>
      </c>
      <c r="G140" s="45">
        <v>0</v>
      </c>
      <c r="H140" s="66">
        <v>11200</v>
      </c>
      <c r="I140" s="88">
        <v>0</v>
      </c>
      <c r="J140" s="88">
        <v>0</v>
      </c>
      <c r="K140" s="88">
        <v>0</v>
      </c>
      <c r="L140" s="30" t="s">
        <v>518</v>
      </c>
    </row>
    <row r="141" spans="1:12 16384:16384" s="125" customFormat="1" x14ac:dyDescent="0.25">
      <c r="A141" s="82"/>
      <c r="B141" s="112" t="s">
        <v>649</v>
      </c>
      <c r="C141" s="113"/>
      <c r="D141" s="114">
        <f>SUM(D138:D140)</f>
        <v>91200</v>
      </c>
      <c r="E141" s="115">
        <f>SUM(E138:E140)</f>
        <v>0</v>
      </c>
      <c r="F141" s="116"/>
      <c r="G141" s="116"/>
      <c r="H141" s="114"/>
      <c r="I141" s="115"/>
      <c r="J141" s="115"/>
      <c r="K141" s="115"/>
      <c r="L141" s="82"/>
    </row>
    <row r="142" spans="1:12 16384:16384" x14ac:dyDescent="0.25">
      <c r="A142" s="150" t="s">
        <v>356</v>
      </c>
      <c r="B142" s="150"/>
      <c r="C142" s="150"/>
      <c r="D142" s="150"/>
      <c r="E142" s="150"/>
      <c r="F142" s="150"/>
      <c r="G142" s="150"/>
      <c r="H142" s="150"/>
      <c r="I142" s="150"/>
      <c r="J142" s="150"/>
      <c r="K142" s="150"/>
      <c r="L142" s="150"/>
    </row>
    <row r="143" spans="1:12 16384:16384" ht="60" x14ac:dyDescent="0.25">
      <c r="A143" s="30" t="s">
        <v>25</v>
      </c>
      <c r="B143" s="55" t="s">
        <v>357</v>
      </c>
      <c r="C143" s="31" t="s">
        <v>292</v>
      </c>
      <c r="D143" s="66">
        <v>5500</v>
      </c>
      <c r="E143" s="88">
        <v>4115.7</v>
      </c>
      <c r="F143" s="45">
        <v>0</v>
      </c>
      <c r="G143" s="45">
        <v>0</v>
      </c>
      <c r="H143" s="66">
        <v>5500</v>
      </c>
      <c r="I143" s="88">
        <v>4115.7</v>
      </c>
      <c r="J143" s="88">
        <v>0</v>
      </c>
      <c r="K143" s="88">
        <v>0</v>
      </c>
      <c r="L143" s="30" t="s">
        <v>401</v>
      </c>
    </row>
    <row r="144" spans="1:12 16384:16384" ht="31.5" x14ac:dyDescent="0.25">
      <c r="A144" s="30" t="s">
        <v>26</v>
      </c>
      <c r="B144" s="55" t="s">
        <v>358</v>
      </c>
      <c r="C144" s="31" t="s">
        <v>292</v>
      </c>
      <c r="D144" s="88">
        <f>SUM(F144,H144)</f>
        <v>2950</v>
      </c>
      <c r="E144" s="88">
        <f>SUM(G144,I144)</f>
        <v>2352.6999999999998</v>
      </c>
      <c r="F144" s="72">
        <v>1000</v>
      </c>
      <c r="G144" s="72">
        <v>933.3</v>
      </c>
      <c r="H144" s="66">
        <v>1950</v>
      </c>
      <c r="I144" s="88">
        <v>1419.4</v>
      </c>
      <c r="J144" s="88">
        <v>0</v>
      </c>
      <c r="K144" s="88">
        <v>0</v>
      </c>
      <c r="L144" s="30" t="s">
        <v>401</v>
      </c>
    </row>
    <row r="145" spans="1:12" ht="75" x14ac:dyDescent="0.25">
      <c r="A145" s="30" t="s">
        <v>27</v>
      </c>
      <c r="B145" s="55" t="s">
        <v>359</v>
      </c>
      <c r="C145" s="31" t="s">
        <v>292</v>
      </c>
      <c r="D145" s="66">
        <v>2500</v>
      </c>
      <c r="E145" s="88">
        <v>2500</v>
      </c>
      <c r="F145" s="45">
        <v>0</v>
      </c>
      <c r="G145" s="45">
        <v>0</v>
      </c>
      <c r="H145" s="66">
        <v>2500</v>
      </c>
      <c r="I145" s="88">
        <v>2500</v>
      </c>
      <c r="J145" s="88">
        <v>0</v>
      </c>
      <c r="K145" s="88">
        <v>0</v>
      </c>
      <c r="L145" s="30" t="s">
        <v>401</v>
      </c>
    </row>
    <row r="146" spans="1:12" s="125" customFormat="1" x14ac:dyDescent="0.25">
      <c r="A146" s="82"/>
      <c r="B146" s="112" t="s">
        <v>649</v>
      </c>
      <c r="C146" s="113"/>
      <c r="D146" s="114">
        <f>SUM(D143:D145)</f>
        <v>10950</v>
      </c>
      <c r="E146" s="115">
        <f>SUM(E143:E145)</f>
        <v>8968.4</v>
      </c>
      <c r="F146" s="116"/>
      <c r="G146" s="116"/>
      <c r="H146" s="114"/>
      <c r="I146" s="115"/>
      <c r="J146" s="115"/>
      <c r="K146" s="115"/>
      <c r="L146" s="82"/>
    </row>
    <row r="147" spans="1:12" x14ac:dyDescent="0.25">
      <c r="A147" s="150" t="s">
        <v>360</v>
      </c>
      <c r="B147" s="150"/>
      <c r="C147" s="150"/>
      <c r="D147" s="150"/>
      <c r="E147" s="150"/>
      <c r="F147" s="150"/>
      <c r="G147" s="150"/>
      <c r="H147" s="150"/>
      <c r="I147" s="150"/>
      <c r="J147" s="150"/>
      <c r="K147" s="150"/>
      <c r="L147" s="150"/>
    </row>
    <row r="148" spans="1:12" ht="60" x14ac:dyDescent="0.25">
      <c r="A148" s="30" t="s">
        <v>25</v>
      </c>
      <c r="B148" s="55" t="s">
        <v>361</v>
      </c>
      <c r="C148" s="31" t="s">
        <v>292</v>
      </c>
      <c r="D148" s="66">
        <f>SUM(F148,J148)</f>
        <v>2148.3000000000002</v>
      </c>
      <c r="E148" s="88">
        <f>SUM(G148,K148)</f>
        <v>2148.3000000000002</v>
      </c>
      <c r="F148" s="45">
        <v>2148.3000000000002</v>
      </c>
      <c r="G148" s="45">
        <v>2148.3000000000002</v>
      </c>
      <c r="H148" s="88">
        <v>0</v>
      </c>
      <c r="I148" s="88">
        <v>0</v>
      </c>
      <c r="J148" s="88">
        <v>0</v>
      </c>
      <c r="K148" s="73">
        <v>0</v>
      </c>
      <c r="L148" s="30" t="s">
        <v>401</v>
      </c>
    </row>
    <row r="149" spans="1:12" ht="31.5" x14ac:dyDescent="0.25">
      <c r="A149" s="30" t="s">
        <v>26</v>
      </c>
      <c r="B149" s="55" t="s">
        <v>362</v>
      </c>
      <c r="C149" s="31" t="s">
        <v>292</v>
      </c>
      <c r="D149" s="88">
        <f>SUM(F149,J149)</f>
        <v>170520</v>
      </c>
      <c r="E149" s="88">
        <f>SUM(G149,K149)</f>
        <v>156216</v>
      </c>
      <c r="F149" s="72">
        <v>24886</v>
      </c>
      <c r="G149" s="85">
        <v>8870</v>
      </c>
      <c r="H149" s="88">
        <v>0</v>
      </c>
      <c r="I149" s="88">
        <v>0</v>
      </c>
      <c r="J149" s="101">
        <v>145634</v>
      </c>
      <c r="K149" s="88">
        <v>147346</v>
      </c>
      <c r="L149" s="30" t="s">
        <v>401</v>
      </c>
    </row>
    <row r="150" spans="1:12" ht="75" x14ac:dyDescent="0.25">
      <c r="A150" s="30" t="s">
        <v>27</v>
      </c>
      <c r="B150" s="55" t="s">
        <v>363</v>
      </c>
      <c r="C150" s="31" t="s">
        <v>292</v>
      </c>
      <c r="D150" s="66">
        <v>938</v>
      </c>
      <c r="E150" s="66">
        <v>938</v>
      </c>
      <c r="F150" s="45">
        <v>0</v>
      </c>
      <c r="G150" s="45">
        <v>0</v>
      </c>
      <c r="H150" s="66">
        <v>938</v>
      </c>
      <c r="I150" s="66">
        <v>938</v>
      </c>
      <c r="J150" s="88">
        <v>0</v>
      </c>
      <c r="K150" s="88">
        <v>0</v>
      </c>
      <c r="L150" s="30" t="s">
        <v>401</v>
      </c>
    </row>
    <row r="151" spans="1:12" ht="60" x14ac:dyDescent="0.25">
      <c r="A151" s="30" t="s">
        <v>43</v>
      </c>
      <c r="B151" s="55" t="s">
        <v>364</v>
      </c>
      <c r="C151" s="31" t="s">
        <v>292</v>
      </c>
      <c r="D151" s="66">
        <v>2000</v>
      </c>
      <c r="E151" s="84">
        <v>1209.0999999999999</v>
      </c>
      <c r="F151" s="72">
        <v>2000</v>
      </c>
      <c r="G151" s="85">
        <v>1209.0999999999999</v>
      </c>
      <c r="H151" s="88">
        <v>0</v>
      </c>
      <c r="I151" s="88">
        <v>0</v>
      </c>
      <c r="J151" s="88">
        <v>0</v>
      </c>
      <c r="K151" s="88">
        <v>0</v>
      </c>
      <c r="L151" s="30" t="s">
        <v>401</v>
      </c>
    </row>
    <row r="152" spans="1:12" ht="31.5" x14ac:dyDescent="0.25">
      <c r="A152" s="30" t="s">
        <v>46</v>
      </c>
      <c r="B152" s="55" t="s">
        <v>365</v>
      </c>
      <c r="C152" s="31" t="s">
        <v>292</v>
      </c>
      <c r="D152" s="88">
        <f>SUM(F152,J152)</f>
        <v>9278.4</v>
      </c>
      <c r="E152" s="88">
        <v>9147.7000000000007</v>
      </c>
      <c r="F152" s="72">
        <v>9278.4</v>
      </c>
      <c r="G152" s="45">
        <v>9147.7000000000007</v>
      </c>
      <c r="H152" s="88">
        <v>0</v>
      </c>
      <c r="I152" s="88">
        <v>0</v>
      </c>
      <c r="J152" s="88">
        <v>0</v>
      </c>
      <c r="K152" s="88">
        <v>0</v>
      </c>
      <c r="L152" s="30" t="s">
        <v>401</v>
      </c>
    </row>
    <row r="153" spans="1:12" ht="126" x14ac:dyDescent="0.25">
      <c r="A153" s="80" t="s">
        <v>49</v>
      </c>
      <c r="B153" s="77" t="s">
        <v>366</v>
      </c>
      <c r="C153" s="110" t="s">
        <v>292</v>
      </c>
      <c r="D153" s="81">
        <f>SUM(F153,J153)</f>
        <v>32800</v>
      </c>
      <c r="E153" s="84">
        <v>4828</v>
      </c>
      <c r="F153" s="127">
        <v>32800</v>
      </c>
      <c r="G153" s="85">
        <v>4828</v>
      </c>
      <c r="H153" s="81">
        <v>0</v>
      </c>
      <c r="I153" s="81">
        <v>0</v>
      </c>
      <c r="J153" s="81">
        <v>0</v>
      </c>
      <c r="K153" s="81">
        <v>0</v>
      </c>
      <c r="L153" s="80" t="s">
        <v>647</v>
      </c>
    </row>
    <row r="154" spans="1:12" s="125" customFormat="1" x14ac:dyDescent="0.25">
      <c r="A154" s="82"/>
      <c r="B154" s="112" t="s">
        <v>649</v>
      </c>
      <c r="C154" s="113"/>
      <c r="D154" s="115">
        <f>SUM(D148:D153)</f>
        <v>217684.69999999998</v>
      </c>
      <c r="E154" s="114">
        <f>SUM(E148:E153)</f>
        <v>174487.1</v>
      </c>
      <c r="F154" s="128"/>
      <c r="G154" s="128"/>
      <c r="H154" s="115"/>
      <c r="I154" s="115"/>
      <c r="J154" s="115"/>
      <c r="K154" s="115"/>
      <c r="L154" s="82"/>
    </row>
    <row r="155" spans="1:12" x14ac:dyDescent="0.25">
      <c r="A155" s="138" t="s">
        <v>367</v>
      </c>
      <c r="B155" s="139"/>
      <c r="C155" s="139"/>
      <c r="D155" s="139"/>
      <c r="E155" s="139"/>
      <c r="F155" s="139"/>
      <c r="G155" s="139"/>
      <c r="H155" s="139"/>
      <c r="I155" s="139"/>
      <c r="J155" s="139"/>
      <c r="K155" s="139"/>
      <c r="L155" s="140"/>
    </row>
    <row r="156" spans="1:12" ht="141.75" x14ac:dyDescent="0.25">
      <c r="A156" s="30" t="s">
        <v>25</v>
      </c>
      <c r="B156" s="55" t="s">
        <v>368</v>
      </c>
      <c r="C156" s="31" t="s">
        <v>292</v>
      </c>
      <c r="D156" s="88">
        <v>260</v>
      </c>
      <c r="E156" s="66">
        <v>260</v>
      </c>
      <c r="F156" s="45">
        <v>0</v>
      </c>
      <c r="G156" s="45">
        <v>0</v>
      </c>
      <c r="H156" s="66">
        <v>30</v>
      </c>
      <c r="I156" s="66">
        <v>30</v>
      </c>
      <c r="J156" s="66">
        <v>230</v>
      </c>
      <c r="K156" s="66">
        <v>230</v>
      </c>
      <c r="L156" s="30" t="s">
        <v>407</v>
      </c>
    </row>
    <row r="157" spans="1:12" ht="60" x14ac:dyDescent="0.25">
      <c r="A157" s="30" t="s">
        <v>26</v>
      </c>
      <c r="B157" s="55" t="s">
        <v>369</v>
      </c>
      <c r="C157" s="31" t="s">
        <v>292</v>
      </c>
      <c r="D157" s="88">
        <f t="shared" ref="D157:D159" si="10">SUM(F157,J157)</f>
        <v>0.3</v>
      </c>
      <c r="E157" s="88">
        <v>0.3</v>
      </c>
      <c r="F157" s="45">
        <v>0</v>
      </c>
      <c r="G157" s="45">
        <v>0</v>
      </c>
      <c r="H157" s="88">
        <v>0</v>
      </c>
      <c r="I157" s="88">
        <v>0</v>
      </c>
      <c r="J157" s="66">
        <v>0.3</v>
      </c>
      <c r="K157" s="88">
        <v>0.3</v>
      </c>
      <c r="L157" s="30" t="s">
        <v>402</v>
      </c>
    </row>
    <row r="158" spans="1:12" ht="141.75" x14ac:dyDescent="0.25">
      <c r="A158" s="30" t="s">
        <v>27</v>
      </c>
      <c r="B158" s="55" t="s">
        <v>370</v>
      </c>
      <c r="C158" s="31" t="s">
        <v>292</v>
      </c>
      <c r="D158" s="88">
        <f t="shared" si="10"/>
        <v>110</v>
      </c>
      <c r="E158" s="88">
        <v>110</v>
      </c>
      <c r="F158" s="45">
        <v>0</v>
      </c>
      <c r="G158" s="45">
        <v>0</v>
      </c>
      <c r="H158" s="88">
        <v>0</v>
      </c>
      <c r="I158" s="88">
        <v>0</v>
      </c>
      <c r="J158" s="66">
        <v>110</v>
      </c>
      <c r="K158" s="88">
        <v>110</v>
      </c>
      <c r="L158" s="30" t="s">
        <v>531</v>
      </c>
    </row>
    <row r="159" spans="1:12" ht="63" x14ac:dyDescent="0.25">
      <c r="A159" s="30" t="s">
        <v>43</v>
      </c>
      <c r="B159" s="55" t="s">
        <v>371</v>
      </c>
      <c r="C159" s="31" t="s">
        <v>292</v>
      </c>
      <c r="D159" s="88">
        <f t="shared" si="10"/>
        <v>100</v>
      </c>
      <c r="E159" s="88">
        <v>100</v>
      </c>
      <c r="F159" s="45">
        <v>0</v>
      </c>
      <c r="G159" s="45">
        <v>0</v>
      </c>
      <c r="H159" s="88">
        <v>0</v>
      </c>
      <c r="I159" s="88">
        <v>0</v>
      </c>
      <c r="J159" s="66">
        <v>100</v>
      </c>
      <c r="K159" s="88">
        <v>100</v>
      </c>
      <c r="L159" s="30" t="s">
        <v>532</v>
      </c>
    </row>
    <row r="160" spans="1:12" ht="120" x14ac:dyDescent="0.25">
      <c r="A160" s="30" t="s">
        <v>46</v>
      </c>
      <c r="B160" s="55" t="s">
        <v>372</v>
      </c>
      <c r="C160" s="31" t="s">
        <v>292</v>
      </c>
      <c r="D160" s="66">
        <v>4</v>
      </c>
      <c r="E160" s="88">
        <v>4</v>
      </c>
      <c r="F160" s="45">
        <v>0</v>
      </c>
      <c r="G160" s="45">
        <v>0</v>
      </c>
      <c r="H160" s="88">
        <v>0</v>
      </c>
      <c r="I160" s="88">
        <v>0</v>
      </c>
      <c r="J160" s="66">
        <v>4</v>
      </c>
      <c r="K160" s="88">
        <v>4</v>
      </c>
      <c r="L160" s="30" t="s">
        <v>533</v>
      </c>
    </row>
    <row r="161" spans="1:12" ht="47.25" x14ac:dyDescent="0.25">
      <c r="A161" s="30" t="s">
        <v>49</v>
      </c>
      <c r="B161" s="55" t="s">
        <v>373</v>
      </c>
      <c r="C161" s="31" t="s">
        <v>292</v>
      </c>
      <c r="D161" s="45">
        <v>0</v>
      </c>
      <c r="E161" s="45">
        <v>0</v>
      </c>
      <c r="F161" s="45">
        <v>0</v>
      </c>
      <c r="G161" s="45">
        <v>0</v>
      </c>
      <c r="H161" s="45">
        <v>0</v>
      </c>
      <c r="I161" s="45">
        <v>0</v>
      </c>
      <c r="J161" s="45">
        <v>0</v>
      </c>
      <c r="K161" s="45">
        <v>0</v>
      </c>
      <c r="L161" s="30" t="s">
        <v>418</v>
      </c>
    </row>
    <row r="162" spans="1:12" s="125" customFormat="1" x14ac:dyDescent="0.25">
      <c r="A162" s="82"/>
      <c r="B162" s="112" t="s">
        <v>649</v>
      </c>
      <c r="C162" s="113"/>
      <c r="D162" s="116">
        <f>SUM(D156:D161)</f>
        <v>474.3</v>
      </c>
      <c r="E162" s="116">
        <f>SUM(E156:E161)</f>
        <v>474.3</v>
      </c>
      <c r="F162" s="116"/>
      <c r="G162" s="116"/>
      <c r="H162" s="116"/>
      <c r="I162" s="116"/>
      <c r="J162" s="116"/>
      <c r="K162" s="116"/>
      <c r="L162" s="82"/>
    </row>
    <row r="163" spans="1:12" x14ac:dyDescent="0.25">
      <c r="A163" s="150" t="s">
        <v>374</v>
      </c>
      <c r="B163" s="150"/>
      <c r="C163" s="150"/>
      <c r="D163" s="150"/>
      <c r="E163" s="150"/>
      <c r="F163" s="150"/>
      <c r="G163" s="150"/>
      <c r="H163" s="150"/>
      <c r="I163" s="150"/>
      <c r="J163" s="150"/>
      <c r="K163" s="150"/>
      <c r="L163" s="150"/>
    </row>
    <row r="164" spans="1:12" ht="141.75" x14ac:dyDescent="0.25">
      <c r="A164" s="30" t="s">
        <v>25</v>
      </c>
      <c r="B164" s="55" t="s">
        <v>375</v>
      </c>
      <c r="C164" s="31" t="s">
        <v>292</v>
      </c>
      <c r="D164" s="88">
        <f>SUM(F164,H164,J164)</f>
        <v>132150</v>
      </c>
      <c r="E164" s="98">
        <v>111063.2</v>
      </c>
      <c r="F164" s="102">
        <v>100000</v>
      </c>
      <c r="G164" s="99">
        <v>99902.8</v>
      </c>
      <c r="H164" s="100">
        <v>32090</v>
      </c>
      <c r="I164" s="98">
        <v>11100.4</v>
      </c>
      <c r="J164" s="100">
        <v>60</v>
      </c>
      <c r="K164" s="88">
        <v>60</v>
      </c>
      <c r="L164" s="30" t="s">
        <v>408</v>
      </c>
    </row>
    <row r="165" spans="1:12" ht="378" x14ac:dyDescent="0.25">
      <c r="A165" s="30" t="s">
        <v>26</v>
      </c>
      <c r="B165" s="55" t="s">
        <v>376</v>
      </c>
      <c r="C165" s="31" t="s">
        <v>292</v>
      </c>
      <c r="D165" s="66">
        <v>10000</v>
      </c>
      <c r="E165" s="98">
        <v>13965</v>
      </c>
      <c r="F165" s="45" t="s">
        <v>398</v>
      </c>
      <c r="G165" s="45" t="s">
        <v>398</v>
      </c>
      <c r="H165" s="66">
        <v>10000</v>
      </c>
      <c r="I165" s="98">
        <v>13965</v>
      </c>
      <c r="J165" s="88" t="s">
        <v>398</v>
      </c>
      <c r="K165" s="88" t="s">
        <v>398</v>
      </c>
      <c r="L165" s="32" t="s">
        <v>409</v>
      </c>
    </row>
    <row r="166" spans="1:12" s="125" customFormat="1" x14ac:dyDescent="0.25">
      <c r="A166" s="82"/>
      <c r="B166" s="112" t="s">
        <v>649</v>
      </c>
      <c r="C166" s="113"/>
      <c r="D166" s="114">
        <f>SUM(D164:D165)</f>
        <v>142150</v>
      </c>
      <c r="E166" s="126">
        <f>SUM(E164:E165)</f>
        <v>125028.2</v>
      </c>
      <c r="F166" s="116"/>
      <c r="G166" s="116"/>
      <c r="H166" s="114"/>
      <c r="I166" s="126"/>
      <c r="J166" s="115"/>
      <c r="K166" s="115"/>
      <c r="L166" s="117"/>
    </row>
    <row r="167" spans="1:12" x14ac:dyDescent="0.25">
      <c r="A167" s="150" t="s">
        <v>377</v>
      </c>
      <c r="B167" s="150"/>
      <c r="C167" s="150"/>
      <c r="D167" s="150"/>
      <c r="E167" s="150"/>
      <c r="F167" s="150"/>
      <c r="G167" s="150"/>
      <c r="H167" s="150"/>
      <c r="I167" s="150"/>
      <c r="J167" s="150"/>
      <c r="K167" s="150"/>
      <c r="L167" s="150"/>
    </row>
    <row r="168" spans="1:12" ht="60" x14ac:dyDescent="0.25">
      <c r="A168" s="30" t="s">
        <v>25</v>
      </c>
      <c r="B168" s="55" t="s">
        <v>379</v>
      </c>
      <c r="C168" s="31" t="s">
        <v>380</v>
      </c>
      <c r="D168" s="88">
        <v>0</v>
      </c>
      <c r="E168" s="88">
        <v>0</v>
      </c>
      <c r="F168" s="45">
        <v>0</v>
      </c>
      <c r="G168" s="45">
        <v>0</v>
      </c>
      <c r="H168" s="88">
        <v>0</v>
      </c>
      <c r="I168" s="88">
        <v>0</v>
      </c>
      <c r="J168" s="88">
        <v>0</v>
      </c>
      <c r="K168" s="88">
        <v>0</v>
      </c>
      <c r="L168" s="30" t="s">
        <v>416</v>
      </c>
    </row>
    <row r="169" spans="1:12" ht="63" x14ac:dyDescent="0.25">
      <c r="A169" s="30" t="s">
        <v>26</v>
      </c>
      <c r="B169" s="55" t="s">
        <v>381</v>
      </c>
      <c r="C169" s="31" t="s">
        <v>292</v>
      </c>
      <c r="D169" s="88">
        <f>SUM(F169,H169)</f>
        <v>12871</v>
      </c>
      <c r="E169" s="88">
        <v>0</v>
      </c>
      <c r="F169" s="72">
        <v>12133</v>
      </c>
      <c r="G169" s="45">
        <v>0</v>
      </c>
      <c r="H169" s="66">
        <v>738</v>
      </c>
      <c r="I169" s="88">
        <v>0</v>
      </c>
      <c r="J169" s="88">
        <v>0</v>
      </c>
      <c r="K169" s="88">
        <v>0</v>
      </c>
      <c r="L169" s="30" t="s">
        <v>419</v>
      </c>
    </row>
    <row r="170" spans="1:12" ht="225" x14ac:dyDescent="0.25">
      <c r="A170" s="30" t="s">
        <v>27</v>
      </c>
      <c r="B170" s="55" t="s">
        <v>382</v>
      </c>
      <c r="C170" s="31" t="s">
        <v>292</v>
      </c>
      <c r="D170" s="66">
        <v>20858</v>
      </c>
      <c r="E170" s="88">
        <v>9882.7000000000007</v>
      </c>
      <c r="F170" s="45">
        <v>0</v>
      </c>
      <c r="G170" s="45">
        <v>0</v>
      </c>
      <c r="H170" s="66">
        <v>20858</v>
      </c>
      <c r="I170" s="88">
        <v>9882.7000000000007</v>
      </c>
      <c r="J170" s="88">
        <v>0</v>
      </c>
      <c r="K170" s="88">
        <v>0</v>
      </c>
      <c r="L170" s="30" t="s">
        <v>520</v>
      </c>
    </row>
    <row r="171" spans="1:12" ht="105" x14ac:dyDescent="0.25">
      <c r="A171" s="30" t="s">
        <v>43</v>
      </c>
      <c r="B171" s="55" t="s">
        <v>383</v>
      </c>
      <c r="C171" s="31" t="s">
        <v>284</v>
      </c>
      <c r="D171" s="66">
        <v>16990</v>
      </c>
      <c r="E171" s="88">
        <v>17702.2</v>
      </c>
      <c r="F171" s="72">
        <v>16990</v>
      </c>
      <c r="G171" s="45">
        <v>17702.2</v>
      </c>
      <c r="H171" s="88">
        <v>0</v>
      </c>
      <c r="I171" s="88">
        <v>0</v>
      </c>
      <c r="J171" s="88">
        <v>0</v>
      </c>
      <c r="K171" s="88">
        <v>0</v>
      </c>
      <c r="L171" s="30" t="s">
        <v>400</v>
      </c>
    </row>
    <row r="172" spans="1:12" ht="75" x14ac:dyDescent="0.25">
      <c r="A172" s="30" t="s">
        <v>46</v>
      </c>
      <c r="B172" s="55" t="s">
        <v>384</v>
      </c>
      <c r="C172" s="31" t="s">
        <v>292</v>
      </c>
      <c r="D172" s="88">
        <v>0</v>
      </c>
      <c r="E172" s="88">
        <v>0</v>
      </c>
      <c r="F172" s="45">
        <v>0</v>
      </c>
      <c r="G172" s="45">
        <v>0</v>
      </c>
      <c r="H172" s="88">
        <v>0</v>
      </c>
      <c r="I172" s="88">
        <v>0</v>
      </c>
      <c r="J172" s="88">
        <v>0</v>
      </c>
      <c r="K172" s="88">
        <v>0</v>
      </c>
      <c r="L172" s="30" t="s">
        <v>415</v>
      </c>
    </row>
    <row r="173" spans="1:12" ht="141.75" x14ac:dyDescent="0.25">
      <c r="A173" s="30" t="s">
        <v>49</v>
      </c>
      <c r="B173" s="55" t="s">
        <v>385</v>
      </c>
      <c r="C173" s="31" t="s">
        <v>292</v>
      </c>
      <c r="D173" s="66">
        <v>9651.7999999999993</v>
      </c>
      <c r="E173" s="88">
        <v>2470.8000000000002</v>
      </c>
      <c r="F173" s="45">
        <v>0</v>
      </c>
      <c r="G173" s="45">
        <v>0</v>
      </c>
      <c r="H173" s="66">
        <v>9651.7999999999993</v>
      </c>
      <c r="I173" s="88">
        <v>2470.8000000000002</v>
      </c>
      <c r="J173" s="88">
        <v>0</v>
      </c>
      <c r="K173" s="88">
        <v>0</v>
      </c>
      <c r="L173" s="30" t="s">
        <v>521</v>
      </c>
    </row>
    <row r="174" spans="1:12" ht="60" x14ac:dyDescent="0.25">
      <c r="A174" s="30" t="s">
        <v>50</v>
      </c>
      <c r="B174" s="55" t="s">
        <v>386</v>
      </c>
      <c r="C174" s="31" t="s">
        <v>292</v>
      </c>
      <c r="D174" s="88">
        <v>0</v>
      </c>
      <c r="E174" s="88">
        <v>0</v>
      </c>
      <c r="F174" s="88">
        <v>0</v>
      </c>
      <c r="G174" s="88">
        <v>0</v>
      </c>
      <c r="H174" s="88">
        <v>0</v>
      </c>
      <c r="I174" s="88">
        <v>0</v>
      </c>
      <c r="J174" s="88">
        <v>0</v>
      </c>
      <c r="K174" s="88">
        <v>0</v>
      </c>
      <c r="L174" s="30" t="s">
        <v>415</v>
      </c>
    </row>
    <row r="175" spans="1:12" s="125" customFormat="1" x14ac:dyDescent="0.25">
      <c r="A175" s="82"/>
      <c r="B175" s="112" t="s">
        <v>649</v>
      </c>
      <c r="C175" s="113"/>
      <c r="D175" s="115">
        <f>SUM(D168:D174)</f>
        <v>60370.8</v>
      </c>
      <c r="E175" s="115">
        <f>SUM(E168:E174)</f>
        <v>30055.7</v>
      </c>
      <c r="F175" s="115"/>
      <c r="G175" s="115"/>
      <c r="H175" s="115"/>
      <c r="I175" s="115"/>
      <c r="J175" s="115"/>
      <c r="K175" s="115"/>
      <c r="L175" s="82"/>
    </row>
    <row r="176" spans="1:12" x14ac:dyDescent="0.25">
      <c r="A176" s="138" t="s">
        <v>378</v>
      </c>
      <c r="B176" s="139"/>
      <c r="C176" s="139"/>
      <c r="D176" s="139"/>
      <c r="E176" s="139"/>
      <c r="F176" s="139"/>
      <c r="G176" s="139"/>
      <c r="H176" s="139"/>
      <c r="I176" s="139"/>
      <c r="J176" s="139"/>
      <c r="K176" s="139"/>
      <c r="L176" s="140"/>
    </row>
    <row r="177" spans="1:64" ht="60" x14ac:dyDescent="0.25">
      <c r="A177" s="30" t="s">
        <v>25</v>
      </c>
      <c r="B177" s="55" t="s">
        <v>387</v>
      </c>
      <c r="C177" s="31" t="s">
        <v>292</v>
      </c>
      <c r="D177" s="66">
        <v>10783</v>
      </c>
      <c r="E177" s="66">
        <v>6805</v>
      </c>
      <c r="F177" s="88">
        <v>0</v>
      </c>
      <c r="G177" s="45">
        <v>0</v>
      </c>
      <c r="H177" s="66">
        <v>10783</v>
      </c>
      <c r="I177" s="66">
        <v>6805</v>
      </c>
      <c r="J177" s="88">
        <v>0</v>
      </c>
      <c r="K177" s="88">
        <v>0</v>
      </c>
      <c r="L177" s="30" t="s">
        <v>401</v>
      </c>
    </row>
    <row r="178" spans="1:64" ht="189" x14ac:dyDescent="0.25">
      <c r="A178" s="30" t="s">
        <v>26</v>
      </c>
      <c r="B178" s="55" t="s">
        <v>388</v>
      </c>
      <c r="C178" s="31" t="s">
        <v>284</v>
      </c>
      <c r="D178" s="66">
        <v>200</v>
      </c>
      <c r="E178" s="66">
        <v>70</v>
      </c>
      <c r="F178" s="45">
        <v>0</v>
      </c>
      <c r="G178" s="45">
        <v>0</v>
      </c>
      <c r="H178" s="66">
        <v>200</v>
      </c>
      <c r="I178" s="66">
        <v>70</v>
      </c>
      <c r="J178" s="88">
        <v>0</v>
      </c>
      <c r="K178" s="88">
        <v>0</v>
      </c>
      <c r="L178" s="30" t="s">
        <v>397</v>
      </c>
    </row>
    <row r="179" spans="1:64" ht="75" x14ac:dyDescent="0.25">
      <c r="A179" s="30" t="s">
        <v>27</v>
      </c>
      <c r="B179" s="55" t="s">
        <v>389</v>
      </c>
      <c r="C179" s="31" t="s">
        <v>292</v>
      </c>
      <c r="D179" s="66">
        <v>15500</v>
      </c>
      <c r="E179" s="88">
        <v>15473</v>
      </c>
      <c r="F179" s="45">
        <v>0</v>
      </c>
      <c r="G179" s="45">
        <v>0</v>
      </c>
      <c r="H179" s="66">
        <v>15500</v>
      </c>
      <c r="I179" s="88">
        <v>15473</v>
      </c>
      <c r="J179" s="88">
        <v>0</v>
      </c>
      <c r="K179" s="88">
        <v>0</v>
      </c>
      <c r="L179" s="30" t="s">
        <v>401</v>
      </c>
    </row>
    <row r="180" spans="1:64" ht="45" x14ac:dyDescent="0.25">
      <c r="A180" s="30" t="s">
        <v>43</v>
      </c>
      <c r="B180" s="55" t="s">
        <v>390</v>
      </c>
      <c r="C180" s="31" t="s">
        <v>292</v>
      </c>
      <c r="D180" s="66">
        <v>8317</v>
      </c>
      <c r="E180" s="88">
        <v>8797.2000000000007</v>
      </c>
      <c r="F180" s="45">
        <v>0</v>
      </c>
      <c r="G180" s="45">
        <v>0</v>
      </c>
      <c r="H180" s="66">
        <v>8317</v>
      </c>
      <c r="I180" s="88">
        <v>8797.2000000000007</v>
      </c>
      <c r="J180" s="88">
        <v>0</v>
      </c>
      <c r="K180" s="88">
        <v>0</v>
      </c>
      <c r="L180" s="30" t="s">
        <v>401</v>
      </c>
    </row>
    <row r="181" spans="1:64" ht="45" x14ac:dyDescent="0.25">
      <c r="A181" s="30" t="s">
        <v>46</v>
      </c>
      <c r="B181" s="55" t="s">
        <v>391</v>
      </c>
      <c r="C181" s="31" t="s">
        <v>292</v>
      </c>
      <c r="D181" s="66">
        <v>648.4</v>
      </c>
      <c r="E181" s="88">
        <v>515.1</v>
      </c>
      <c r="F181" s="45">
        <v>0</v>
      </c>
      <c r="G181" s="45">
        <v>0</v>
      </c>
      <c r="H181" s="66">
        <v>648.4</v>
      </c>
      <c r="I181" s="88">
        <v>515.1</v>
      </c>
      <c r="J181" s="88">
        <v>0</v>
      </c>
      <c r="K181" s="88">
        <v>0</v>
      </c>
      <c r="L181" s="30" t="s">
        <v>401</v>
      </c>
    </row>
    <row r="182" spans="1:64" ht="75" x14ac:dyDescent="0.25">
      <c r="A182" s="30" t="s">
        <v>49</v>
      </c>
      <c r="B182" s="55" t="s">
        <v>392</v>
      </c>
      <c r="C182" s="31" t="s">
        <v>292</v>
      </c>
      <c r="D182" s="66">
        <v>111</v>
      </c>
      <c r="E182" s="66">
        <v>161</v>
      </c>
      <c r="F182" s="72">
        <v>111</v>
      </c>
      <c r="G182" s="72">
        <v>111</v>
      </c>
      <c r="H182" s="88">
        <v>0</v>
      </c>
      <c r="I182" s="103">
        <v>50</v>
      </c>
      <c r="J182" s="88">
        <v>0</v>
      </c>
      <c r="K182" s="88">
        <v>0</v>
      </c>
      <c r="L182" s="30" t="s">
        <v>401</v>
      </c>
    </row>
    <row r="183" spans="1:64" ht="45" x14ac:dyDescent="0.25">
      <c r="A183" s="32" t="s">
        <v>50</v>
      </c>
      <c r="B183" s="55" t="s">
        <v>393</v>
      </c>
      <c r="C183" s="31" t="s">
        <v>292</v>
      </c>
      <c r="D183" s="66">
        <v>2036.5</v>
      </c>
      <c r="E183" s="88">
        <v>2101.1999999999998</v>
      </c>
      <c r="F183" s="45">
        <v>0</v>
      </c>
      <c r="G183" s="45">
        <v>0</v>
      </c>
      <c r="H183" s="66">
        <v>2036.5</v>
      </c>
      <c r="I183" s="88">
        <v>2101.1999999999998</v>
      </c>
      <c r="J183" s="88">
        <v>0</v>
      </c>
      <c r="K183" s="88">
        <v>0</v>
      </c>
      <c r="L183" s="30" t="s">
        <v>401</v>
      </c>
    </row>
    <row r="184" spans="1:64" ht="94.5" x14ac:dyDescent="0.25">
      <c r="A184" s="30" t="s">
        <v>57</v>
      </c>
      <c r="B184" s="55" t="s">
        <v>394</v>
      </c>
      <c r="C184" s="31" t="s">
        <v>292</v>
      </c>
      <c r="D184" s="66">
        <v>3189.5</v>
      </c>
      <c r="E184" s="88">
        <v>3045.3</v>
      </c>
      <c r="F184" s="45">
        <v>0</v>
      </c>
      <c r="G184" s="45">
        <v>0</v>
      </c>
      <c r="H184" s="66">
        <v>3189.5</v>
      </c>
      <c r="I184" s="88">
        <v>3045.3</v>
      </c>
      <c r="J184" s="88">
        <v>0</v>
      </c>
      <c r="K184" s="88">
        <v>0</v>
      </c>
      <c r="L184" s="30" t="s">
        <v>522</v>
      </c>
    </row>
    <row r="185" spans="1:64" ht="141.75" x14ac:dyDescent="0.25">
      <c r="A185" s="30" t="s">
        <v>60</v>
      </c>
      <c r="B185" s="55" t="s">
        <v>395</v>
      </c>
      <c r="C185" s="31" t="s">
        <v>292</v>
      </c>
      <c r="D185" s="66">
        <v>200</v>
      </c>
      <c r="E185" s="66">
        <v>140</v>
      </c>
      <c r="F185" s="45">
        <v>0</v>
      </c>
      <c r="G185" s="45">
        <v>0</v>
      </c>
      <c r="H185" s="66">
        <v>200</v>
      </c>
      <c r="I185" s="66">
        <v>140</v>
      </c>
      <c r="J185" s="88">
        <v>0</v>
      </c>
      <c r="K185" s="88">
        <v>0</v>
      </c>
      <c r="L185" s="30" t="s">
        <v>519</v>
      </c>
    </row>
    <row r="186" spans="1:64" ht="299.25" x14ac:dyDescent="0.25">
      <c r="A186" s="80" t="s">
        <v>65</v>
      </c>
      <c r="B186" s="77" t="s">
        <v>396</v>
      </c>
      <c r="C186" s="110" t="s">
        <v>292</v>
      </c>
      <c r="D186" s="111">
        <v>315</v>
      </c>
      <c r="E186" s="81">
        <v>315</v>
      </c>
      <c r="F186" s="89">
        <v>0</v>
      </c>
      <c r="G186" s="89">
        <v>0</v>
      </c>
      <c r="H186" s="111">
        <v>315</v>
      </c>
      <c r="I186" s="81">
        <v>315</v>
      </c>
      <c r="J186" s="81">
        <v>0</v>
      </c>
      <c r="K186" s="81">
        <v>0</v>
      </c>
      <c r="L186" s="119" t="s">
        <v>413</v>
      </c>
      <c r="M186" s="122"/>
      <c r="N186" s="120"/>
      <c r="O186" s="120"/>
      <c r="P186" s="120"/>
      <c r="Q186" s="120"/>
      <c r="R186" s="120"/>
      <c r="S186" s="120"/>
      <c r="T186" s="120"/>
      <c r="U186" s="120"/>
      <c r="V186" s="120"/>
      <c r="W186" s="120"/>
      <c r="X186" s="120"/>
      <c r="Y186" s="120"/>
      <c r="Z186" s="120"/>
      <c r="AA186" s="120"/>
      <c r="AB186" s="120"/>
      <c r="AC186" s="120"/>
      <c r="AD186" s="120"/>
      <c r="AE186" s="120"/>
      <c r="AF186" s="120"/>
      <c r="AG186" s="120"/>
      <c r="AH186" s="120"/>
      <c r="AI186" s="120"/>
      <c r="AJ186" s="120"/>
      <c r="AK186" s="120"/>
      <c r="AL186" s="120"/>
      <c r="AM186" s="120"/>
      <c r="AN186" s="120"/>
      <c r="AO186" s="120"/>
      <c r="AP186" s="120"/>
      <c r="AQ186" s="120"/>
      <c r="AR186" s="120"/>
      <c r="AS186" s="120"/>
      <c r="AT186" s="120"/>
      <c r="AU186" s="120"/>
      <c r="AV186" s="120"/>
      <c r="AW186" s="120"/>
      <c r="AX186" s="120"/>
      <c r="AY186" s="120"/>
      <c r="AZ186" s="120"/>
      <c r="BA186" s="120"/>
      <c r="BB186" s="120"/>
      <c r="BC186" s="120"/>
      <c r="BD186" s="120"/>
      <c r="BE186" s="120"/>
      <c r="BF186" s="120"/>
      <c r="BG186" s="120"/>
      <c r="BH186" s="120"/>
      <c r="BI186" s="120"/>
      <c r="BJ186" s="120"/>
      <c r="BK186" s="120"/>
      <c r="BL186" s="120"/>
    </row>
    <row r="187" spans="1:64" s="118" customFormat="1" ht="33.75" customHeight="1" x14ac:dyDescent="0.25">
      <c r="A187" s="82"/>
      <c r="B187" s="112" t="s">
        <v>649</v>
      </c>
      <c r="C187" s="113"/>
      <c r="D187" s="114">
        <f>SUM(D177:D186)</f>
        <v>41300.400000000001</v>
      </c>
      <c r="E187" s="115">
        <f>SUM(E177:E186)</f>
        <v>37422.800000000003</v>
      </c>
      <c r="F187" s="116"/>
      <c r="G187" s="116"/>
      <c r="H187" s="114"/>
      <c r="I187" s="115"/>
      <c r="J187" s="115"/>
      <c r="K187" s="115"/>
      <c r="L187" s="117"/>
      <c r="M187" s="123"/>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1"/>
      <c r="AY187" s="121"/>
      <c r="AZ187" s="121"/>
      <c r="BA187" s="121"/>
      <c r="BB187" s="121"/>
      <c r="BC187" s="121"/>
      <c r="BD187" s="121"/>
      <c r="BE187" s="121"/>
      <c r="BF187" s="121"/>
      <c r="BG187" s="121"/>
      <c r="BH187" s="121"/>
      <c r="BI187" s="121"/>
      <c r="BJ187" s="121"/>
      <c r="BK187" s="121"/>
      <c r="BL187" s="121"/>
    </row>
    <row r="188" spans="1:64" s="121" customFormat="1" ht="33.75" customHeight="1" x14ac:dyDescent="0.25">
      <c r="A188" s="82"/>
      <c r="B188" s="112" t="s">
        <v>648</v>
      </c>
      <c r="C188" s="113"/>
      <c r="D188" s="114">
        <f>SUM(D16,D29,D59,D72,D79,D103,D132,D136,D141,D146,D154,D162,D166,D175,D187)</f>
        <v>1342061.3999999999</v>
      </c>
      <c r="E188" s="114">
        <f>SUM(E16,E29,E59,E72,E79,E103,E132,E136,E141,E146,E154,E162,E166,E175,E187)</f>
        <v>783499.8</v>
      </c>
      <c r="F188" s="116"/>
      <c r="G188" s="116"/>
      <c r="H188" s="114"/>
      <c r="I188" s="115"/>
      <c r="J188" s="115"/>
      <c r="K188" s="115"/>
      <c r="L188" s="117"/>
    </row>
    <row r="189" spans="1:64" ht="31.5" customHeight="1" x14ac:dyDescent="0.25">
      <c r="L189" s="124"/>
      <c r="M189" s="120"/>
      <c r="N189" s="120"/>
      <c r="O189" s="120"/>
      <c r="P189" s="120"/>
      <c r="Q189" s="120"/>
      <c r="R189" s="120"/>
      <c r="S189" s="120"/>
      <c r="T189" s="120"/>
      <c r="U189" s="120"/>
      <c r="V189" s="120"/>
      <c r="W189" s="120"/>
      <c r="X189" s="120"/>
      <c r="Y189" s="120"/>
      <c r="Z189" s="120"/>
      <c r="AA189" s="120"/>
      <c r="AB189" s="120"/>
      <c r="AC189" s="120"/>
      <c r="AD189" s="120"/>
      <c r="AE189" s="120"/>
      <c r="AF189" s="120"/>
      <c r="AG189" s="120"/>
      <c r="AH189" s="120"/>
      <c r="AI189" s="120"/>
      <c r="AJ189" s="120"/>
      <c r="AK189" s="120"/>
      <c r="AL189" s="120"/>
      <c r="AM189" s="120"/>
      <c r="AN189" s="120"/>
      <c r="AO189" s="120"/>
      <c r="AP189" s="120"/>
      <c r="AQ189" s="120"/>
      <c r="AR189" s="120"/>
      <c r="AS189" s="120"/>
      <c r="AT189" s="120"/>
      <c r="AU189" s="120"/>
      <c r="AV189" s="120"/>
      <c r="AW189" s="120"/>
      <c r="AX189" s="120"/>
      <c r="AY189" s="120"/>
      <c r="AZ189" s="120"/>
      <c r="BA189" s="120"/>
      <c r="BB189" s="120"/>
      <c r="BC189" s="120"/>
      <c r="BD189" s="120"/>
      <c r="BE189" s="120"/>
      <c r="BF189" s="120"/>
      <c r="BG189" s="120"/>
      <c r="BH189" s="120"/>
      <c r="BI189" s="120"/>
      <c r="BJ189" s="120"/>
      <c r="BK189" s="120"/>
      <c r="BL189" s="120"/>
    </row>
    <row r="190" spans="1:64" ht="34.5" customHeight="1" x14ac:dyDescent="0.25">
      <c r="A190" s="155" t="s">
        <v>14</v>
      </c>
      <c r="B190" s="155"/>
      <c r="C190" s="155"/>
      <c r="D190" s="155"/>
      <c r="E190" s="155"/>
      <c r="F190" s="155"/>
      <c r="G190" s="155"/>
      <c r="H190" s="155"/>
      <c r="I190" s="155"/>
      <c r="J190" s="155"/>
      <c r="K190" s="155"/>
      <c r="L190" s="155"/>
    </row>
    <row r="191" spans="1:64" ht="15.75" customHeight="1" x14ac:dyDescent="0.25">
      <c r="A191" s="155" t="s">
        <v>15</v>
      </c>
      <c r="B191" s="155"/>
      <c r="C191" s="155"/>
      <c r="D191" s="155"/>
      <c r="E191" s="155"/>
      <c r="F191" s="155"/>
      <c r="G191" s="155"/>
      <c r="H191" s="155"/>
      <c r="I191" s="155"/>
      <c r="J191" s="155"/>
      <c r="K191" s="155"/>
      <c r="L191" s="155"/>
    </row>
    <row r="194" spans="2:9" x14ac:dyDescent="0.25">
      <c r="B194" s="63" t="s">
        <v>441</v>
      </c>
      <c r="C194" s="24"/>
      <c r="D194" s="104"/>
      <c r="E194" s="104"/>
      <c r="F194" s="105"/>
      <c r="G194" s="105"/>
      <c r="H194" s="104"/>
      <c r="I194" s="104"/>
    </row>
    <row r="195" spans="2:9" x14ac:dyDescent="0.25">
      <c r="B195" s="63" t="s">
        <v>442</v>
      </c>
      <c r="C195" s="24"/>
      <c r="D195" s="104"/>
      <c r="E195" s="104"/>
      <c r="F195" s="105"/>
      <c r="G195" s="105"/>
      <c r="H195" s="104"/>
      <c r="I195" s="104"/>
    </row>
    <row r="196" spans="2:9" x14ac:dyDescent="0.25">
      <c r="B196" s="63" t="s">
        <v>443</v>
      </c>
      <c r="C196" s="24"/>
      <c r="D196" s="104"/>
      <c r="E196" s="104"/>
      <c r="F196" s="105"/>
      <c r="G196" s="105"/>
      <c r="H196" s="104" t="s">
        <v>444</v>
      </c>
      <c r="I196" s="104"/>
    </row>
    <row r="199" spans="2:9" x14ac:dyDescent="0.25">
      <c r="B199" s="64" t="s">
        <v>535</v>
      </c>
    </row>
    <row r="200" spans="2:9" x14ac:dyDescent="0.25">
      <c r="B200" s="54" t="s">
        <v>536</v>
      </c>
    </row>
  </sheetData>
  <mergeCells count="43">
    <mergeCell ref="A10:L10"/>
    <mergeCell ref="B11:B16"/>
    <mergeCell ref="C11:C16"/>
    <mergeCell ref="D11:D16"/>
    <mergeCell ref="A6:A8"/>
    <mergeCell ref="B6:B8"/>
    <mergeCell ref="D6:K6"/>
    <mergeCell ref="D7:E7"/>
    <mergeCell ref="F7:G7"/>
    <mergeCell ref="H7:I7"/>
    <mergeCell ref="J7:K7"/>
    <mergeCell ref="C6:C8"/>
    <mergeCell ref="A191:L191"/>
    <mergeCell ref="A190:L190"/>
    <mergeCell ref="A4:L4"/>
    <mergeCell ref="I1:L1"/>
    <mergeCell ref="A132:L132"/>
    <mergeCell ref="A137:L137"/>
    <mergeCell ref="A142:L142"/>
    <mergeCell ref="A147:L147"/>
    <mergeCell ref="A163:L163"/>
    <mergeCell ref="A104:L104"/>
    <mergeCell ref="A105:L105"/>
    <mergeCell ref="A108:L108"/>
    <mergeCell ref="A60:L60"/>
    <mergeCell ref="A62:L62"/>
    <mergeCell ref="A80:L80"/>
    <mergeCell ref="A30:L30"/>
    <mergeCell ref="A73:L73"/>
    <mergeCell ref="A155:L155"/>
    <mergeCell ref="A176:L176"/>
    <mergeCell ref="J11:J16"/>
    <mergeCell ref="K11:K16"/>
    <mergeCell ref="L11:L16"/>
    <mergeCell ref="A11:A16"/>
    <mergeCell ref="E11:E16"/>
    <mergeCell ref="F11:F16"/>
    <mergeCell ref="G11:G16"/>
    <mergeCell ref="H11:H16"/>
    <mergeCell ref="I11:I16"/>
    <mergeCell ref="A167:L167"/>
    <mergeCell ref="A17:L17"/>
    <mergeCell ref="A121:L121"/>
  </mergeCells>
  <pageMargins left="0.7" right="0.7" top="0.75" bottom="0.75" header="0.3" footer="0.3"/>
  <pageSetup paperSize="9" scale="9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1"/>
  <sheetViews>
    <sheetView workbookViewId="0">
      <selection activeCell="D44" sqref="D44"/>
    </sheetView>
  </sheetViews>
  <sheetFormatPr defaultRowHeight="15" x14ac:dyDescent="0.25"/>
  <cols>
    <col min="1" max="1" width="7.140625" customWidth="1"/>
    <col min="2" max="2" width="12.85546875" customWidth="1"/>
    <col min="3" max="3" width="19.140625" customWidth="1"/>
    <col min="4" max="4" width="13.7109375" customWidth="1"/>
    <col min="5" max="6" width="13.42578125" customWidth="1"/>
    <col min="7" max="7" width="14.140625" customWidth="1"/>
  </cols>
  <sheetData>
    <row r="2" spans="1:7" ht="33" customHeight="1" x14ac:dyDescent="0.25">
      <c r="A2" s="168" t="s">
        <v>29</v>
      </c>
      <c r="B2" s="168"/>
      <c r="C2" s="168"/>
      <c r="D2" s="168"/>
      <c r="E2" s="168"/>
      <c r="F2" s="168"/>
      <c r="G2" s="168"/>
    </row>
    <row r="4" spans="1:7" ht="63" x14ac:dyDescent="0.25">
      <c r="A4" s="2" t="s">
        <v>0</v>
      </c>
      <c r="B4" s="1" t="s">
        <v>18</v>
      </c>
      <c r="C4" s="1" t="s">
        <v>19</v>
      </c>
      <c r="D4" s="1" t="s">
        <v>20</v>
      </c>
      <c r="E4" s="1" t="s">
        <v>21</v>
      </c>
      <c r="F4" s="1" t="s">
        <v>22</v>
      </c>
      <c r="G4" s="1" t="s">
        <v>23</v>
      </c>
    </row>
    <row r="5" spans="1:7" ht="15.75" x14ac:dyDescent="0.25">
      <c r="A5" s="166" t="s">
        <v>24</v>
      </c>
      <c r="B5" s="166"/>
      <c r="C5" s="166"/>
      <c r="D5" s="166"/>
      <c r="E5" s="166"/>
      <c r="F5" s="166"/>
      <c r="G5" s="166"/>
    </row>
    <row r="6" spans="1:7" ht="78.75" x14ac:dyDescent="0.25">
      <c r="A6" s="3" t="s">
        <v>25</v>
      </c>
      <c r="B6" s="23" t="s">
        <v>445</v>
      </c>
      <c r="C6" s="23" t="s">
        <v>446</v>
      </c>
      <c r="D6" s="23" t="s">
        <v>447</v>
      </c>
      <c r="E6" s="23" t="s">
        <v>284</v>
      </c>
      <c r="F6" s="23" t="s">
        <v>448</v>
      </c>
      <c r="G6" s="23" t="s">
        <v>449</v>
      </c>
    </row>
    <row r="7" spans="1:7" ht="47.25" x14ac:dyDescent="0.25">
      <c r="A7" s="3" t="s">
        <v>26</v>
      </c>
      <c r="B7" s="23" t="s">
        <v>450</v>
      </c>
      <c r="C7" s="23" t="s">
        <v>451</v>
      </c>
      <c r="D7" s="23" t="s">
        <v>452</v>
      </c>
      <c r="E7" s="23" t="s">
        <v>284</v>
      </c>
      <c r="F7" s="23" t="s">
        <v>448</v>
      </c>
      <c r="G7" s="23" t="s">
        <v>449</v>
      </c>
    </row>
    <row r="8" spans="1:7" ht="47.25" x14ac:dyDescent="0.25">
      <c r="A8" s="22" t="s">
        <v>27</v>
      </c>
      <c r="B8" s="26" t="s">
        <v>450</v>
      </c>
      <c r="C8" s="23" t="s">
        <v>453</v>
      </c>
      <c r="D8" s="23" t="s">
        <v>452</v>
      </c>
      <c r="E8" s="23" t="s">
        <v>454</v>
      </c>
      <c r="F8" s="23" t="s">
        <v>448</v>
      </c>
      <c r="G8" s="23" t="s">
        <v>449</v>
      </c>
    </row>
    <row r="9" spans="1:7" ht="63" x14ac:dyDescent="0.25">
      <c r="A9" s="22" t="s">
        <v>43</v>
      </c>
      <c r="B9" s="23" t="s">
        <v>455</v>
      </c>
      <c r="C9" s="23" t="s">
        <v>456</v>
      </c>
      <c r="D9" s="23" t="s">
        <v>457</v>
      </c>
      <c r="E9" s="23" t="s">
        <v>284</v>
      </c>
      <c r="F9" s="23" t="s">
        <v>448</v>
      </c>
      <c r="G9" s="23" t="s">
        <v>449</v>
      </c>
    </row>
    <row r="10" spans="1:7" ht="94.5" x14ac:dyDescent="0.25">
      <c r="A10" s="22" t="s">
        <v>46</v>
      </c>
      <c r="B10" s="23" t="s">
        <v>458</v>
      </c>
      <c r="C10" s="23" t="s">
        <v>459</v>
      </c>
      <c r="D10" s="23">
        <v>2013</v>
      </c>
      <c r="E10" s="23" t="s">
        <v>460</v>
      </c>
      <c r="F10" s="35" t="s">
        <v>448</v>
      </c>
      <c r="G10" s="35" t="s">
        <v>449</v>
      </c>
    </row>
    <row r="11" spans="1:7" ht="94.5" x14ac:dyDescent="0.25">
      <c r="A11" s="22" t="s">
        <v>49</v>
      </c>
      <c r="B11" s="23" t="s">
        <v>458</v>
      </c>
      <c r="C11" s="23" t="s">
        <v>461</v>
      </c>
      <c r="D11" s="23">
        <v>2013</v>
      </c>
      <c r="E11" s="23" t="s">
        <v>462</v>
      </c>
      <c r="F11" s="35" t="s">
        <v>448</v>
      </c>
      <c r="G11" s="35" t="s">
        <v>449</v>
      </c>
    </row>
    <row r="12" spans="1:7" ht="15.75" x14ac:dyDescent="0.25">
      <c r="A12" s="22" t="s">
        <v>50</v>
      </c>
      <c r="B12" s="4"/>
      <c r="C12" s="1"/>
      <c r="D12" s="4"/>
      <c r="E12" s="4"/>
      <c r="F12" s="1"/>
      <c r="G12" s="1"/>
    </row>
    <row r="13" spans="1:7" ht="15.75" x14ac:dyDescent="0.25">
      <c r="A13" s="167" t="s">
        <v>28</v>
      </c>
      <c r="B13" s="167"/>
      <c r="C13" s="167"/>
      <c r="D13" s="167"/>
      <c r="E13" s="167"/>
      <c r="F13" s="167"/>
      <c r="G13" s="167"/>
    </row>
    <row r="14" spans="1:7" ht="126" x14ac:dyDescent="0.25">
      <c r="A14" s="27">
        <v>1</v>
      </c>
      <c r="B14" s="23" t="s">
        <v>450</v>
      </c>
      <c r="C14" s="23" t="s">
        <v>463</v>
      </c>
      <c r="D14" s="23" t="s">
        <v>464</v>
      </c>
      <c r="E14" s="23" t="s">
        <v>465</v>
      </c>
      <c r="F14" s="23" t="s">
        <v>466</v>
      </c>
      <c r="G14" s="23" t="s">
        <v>449</v>
      </c>
    </row>
    <row r="15" spans="1:7" ht="47.25" x14ac:dyDescent="0.25">
      <c r="A15" s="27">
        <v>2</v>
      </c>
      <c r="B15" s="23" t="s">
        <v>450</v>
      </c>
      <c r="C15" s="23" t="s">
        <v>467</v>
      </c>
      <c r="D15" s="23" t="s">
        <v>464</v>
      </c>
      <c r="E15" s="23" t="s">
        <v>468</v>
      </c>
      <c r="F15" s="23" t="s">
        <v>469</v>
      </c>
      <c r="G15" s="23" t="s">
        <v>470</v>
      </c>
    </row>
    <row r="16" spans="1:7" ht="126" x14ac:dyDescent="0.25">
      <c r="A16" s="23">
        <v>3</v>
      </c>
      <c r="B16" s="28" t="s">
        <v>450</v>
      </c>
      <c r="C16" s="28" t="s">
        <v>471</v>
      </c>
      <c r="D16" s="28" t="s">
        <v>464</v>
      </c>
      <c r="E16" s="28" t="s">
        <v>284</v>
      </c>
      <c r="F16" s="28" t="s">
        <v>466</v>
      </c>
      <c r="G16" s="28" t="s">
        <v>449</v>
      </c>
    </row>
    <row r="17" spans="1:7" ht="135" x14ac:dyDescent="0.25">
      <c r="A17" s="23">
        <v>4</v>
      </c>
      <c r="B17" s="28" t="s">
        <v>450</v>
      </c>
      <c r="C17" s="28" t="s">
        <v>472</v>
      </c>
      <c r="D17" s="28" t="s">
        <v>473</v>
      </c>
      <c r="E17" s="28" t="s">
        <v>284</v>
      </c>
      <c r="F17" s="29" t="s">
        <v>474</v>
      </c>
      <c r="G17" s="28" t="s">
        <v>449</v>
      </c>
    </row>
    <row r="18" spans="1:7" ht="173.25" x14ac:dyDescent="0.25">
      <c r="A18" s="23">
        <v>5</v>
      </c>
      <c r="B18" s="28" t="s">
        <v>475</v>
      </c>
      <c r="C18" s="28" t="s">
        <v>476</v>
      </c>
      <c r="D18" s="28" t="s">
        <v>477</v>
      </c>
      <c r="E18" s="28" t="s">
        <v>284</v>
      </c>
      <c r="F18" s="28" t="s">
        <v>478</v>
      </c>
      <c r="G18" s="28" t="s">
        <v>449</v>
      </c>
    </row>
    <row r="19" spans="1:7" ht="94.5" x14ac:dyDescent="0.25">
      <c r="A19" s="23">
        <v>6</v>
      </c>
      <c r="B19" s="28" t="s">
        <v>450</v>
      </c>
      <c r="C19" s="28" t="s">
        <v>479</v>
      </c>
      <c r="D19" s="28" t="s">
        <v>480</v>
      </c>
      <c r="E19" s="28" t="s">
        <v>284</v>
      </c>
      <c r="F19" s="28" t="s">
        <v>448</v>
      </c>
      <c r="G19" s="28" t="s">
        <v>449</v>
      </c>
    </row>
    <row r="20" spans="1:7" ht="94.5" x14ac:dyDescent="0.25">
      <c r="A20" s="23">
        <v>7</v>
      </c>
      <c r="B20" s="28" t="s">
        <v>450</v>
      </c>
      <c r="C20" s="28" t="s">
        <v>481</v>
      </c>
      <c r="D20" s="28" t="s">
        <v>482</v>
      </c>
      <c r="E20" s="28" t="s">
        <v>454</v>
      </c>
      <c r="F20" s="28" t="s">
        <v>483</v>
      </c>
      <c r="G20" s="28" t="s">
        <v>449</v>
      </c>
    </row>
    <row r="21" spans="1:7" ht="126" x14ac:dyDescent="0.25">
      <c r="A21" s="23">
        <v>8</v>
      </c>
      <c r="B21" s="28" t="s">
        <v>484</v>
      </c>
      <c r="C21" s="28" t="s">
        <v>485</v>
      </c>
      <c r="D21" s="28" t="s">
        <v>486</v>
      </c>
      <c r="E21" s="28" t="s">
        <v>454</v>
      </c>
      <c r="F21" s="28" t="s">
        <v>466</v>
      </c>
      <c r="G21" s="28" t="s">
        <v>449</v>
      </c>
    </row>
    <row r="22" spans="1:7" ht="94.5" x14ac:dyDescent="0.25">
      <c r="A22" s="23">
        <v>9</v>
      </c>
      <c r="B22" s="28" t="s">
        <v>487</v>
      </c>
      <c r="C22" s="28" t="s">
        <v>488</v>
      </c>
      <c r="D22" s="28" t="s">
        <v>489</v>
      </c>
      <c r="E22" s="28" t="s">
        <v>490</v>
      </c>
      <c r="F22" s="28" t="s">
        <v>491</v>
      </c>
      <c r="G22" s="28" t="s">
        <v>449</v>
      </c>
    </row>
    <row r="23" spans="1:7" ht="252" x14ac:dyDescent="0.25">
      <c r="A23" s="23">
        <v>10</v>
      </c>
      <c r="B23" s="28" t="s">
        <v>492</v>
      </c>
      <c r="C23" s="28" t="s">
        <v>493</v>
      </c>
      <c r="D23" s="28" t="s">
        <v>494</v>
      </c>
      <c r="E23" s="28" t="s">
        <v>284</v>
      </c>
      <c r="F23" s="28" t="s">
        <v>495</v>
      </c>
      <c r="G23" s="28" t="s">
        <v>449</v>
      </c>
    </row>
    <row r="24" spans="1:7" ht="63" x14ac:dyDescent="0.25">
      <c r="A24" s="23">
        <v>11</v>
      </c>
      <c r="B24" s="28" t="s">
        <v>492</v>
      </c>
      <c r="C24" s="28" t="s">
        <v>496</v>
      </c>
      <c r="D24" s="28" t="s">
        <v>497</v>
      </c>
      <c r="E24" s="28" t="s">
        <v>284</v>
      </c>
      <c r="F24" s="28" t="s">
        <v>448</v>
      </c>
      <c r="G24" s="28" t="s">
        <v>449</v>
      </c>
    </row>
    <row r="25" spans="1:7" ht="78.75" x14ac:dyDescent="0.25">
      <c r="A25" s="23">
        <v>12</v>
      </c>
      <c r="B25" s="28" t="s">
        <v>492</v>
      </c>
      <c r="C25" s="28" t="s">
        <v>498</v>
      </c>
      <c r="D25" s="28" t="s">
        <v>499</v>
      </c>
      <c r="E25" s="28" t="s">
        <v>284</v>
      </c>
      <c r="F25" s="28" t="s">
        <v>500</v>
      </c>
      <c r="G25" s="28" t="s">
        <v>449</v>
      </c>
    </row>
    <row r="26" spans="1:7" ht="63" x14ac:dyDescent="0.25">
      <c r="A26" s="23">
        <v>14</v>
      </c>
      <c r="B26" s="28" t="s">
        <v>492</v>
      </c>
      <c r="C26" s="28" t="s">
        <v>501</v>
      </c>
      <c r="D26" s="28" t="s">
        <v>473</v>
      </c>
      <c r="E26" s="28" t="s">
        <v>468</v>
      </c>
      <c r="F26" s="28" t="s">
        <v>483</v>
      </c>
      <c r="G26" s="28" t="s">
        <v>449</v>
      </c>
    </row>
    <row r="27" spans="1:7" ht="63" x14ac:dyDescent="0.25">
      <c r="A27" s="23">
        <v>15</v>
      </c>
      <c r="B27" s="28" t="s">
        <v>492</v>
      </c>
      <c r="C27" s="28" t="s">
        <v>502</v>
      </c>
      <c r="D27" s="28" t="s">
        <v>473</v>
      </c>
      <c r="E27" s="28" t="s">
        <v>284</v>
      </c>
      <c r="F27" s="28" t="s">
        <v>483</v>
      </c>
      <c r="G27" s="28" t="s">
        <v>449</v>
      </c>
    </row>
    <row r="28" spans="1:7" ht="63" x14ac:dyDescent="0.25">
      <c r="A28" s="23">
        <v>16</v>
      </c>
      <c r="B28" s="28" t="s">
        <v>492</v>
      </c>
      <c r="C28" s="28" t="s">
        <v>503</v>
      </c>
      <c r="D28" s="28" t="s">
        <v>504</v>
      </c>
      <c r="E28" s="28" t="s">
        <v>284</v>
      </c>
      <c r="F28" s="28" t="s">
        <v>483</v>
      </c>
      <c r="G28" s="28" t="s">
        <v>449</v>
      </c>
    </row>
    <row r="29" spans="1:7" ht="110.25" x14ac:dyDescent="0.25">
      <c r="A29" s="23">
        <v>17</v>
      </c>
      <c r="B29" s="28" t="s">
        <v>455</v>
      </c>
      <c r="C29" s="28" t="s">
        <v>505</v>
      </c>
      <c r="D29" s="28" t="s">
        <v>506</v>
      </c>
      <c r="E29" s="28" t="s">
        <v>284</v>
      </c>
      <c r="F29" s="28" t="s">
        <v>483</v>
      </c>
      <c r="G29" s="28" t="s">
        <v>449</v>
      </c>
    </row>
    <row r="30" spans="1:7" ht="63" x14ac:dyDescent="0.25">
      <c r="A30" s="23">
        <v>18</v>
      </c>
      <c r="B30" s="28" t="s">
        <v>455</v>
      </c>
      <c r="C30" s="28" t="s">
        <v>507</v>
      </c>
      <c r="D30" s="28" t="s">
        <v>464</v>
      </c>
      <c r="E30" s="28" t="s">
        <v>284</v>
      </c>
      <c r="F30" s="28" t="s">
        <v>483</v>
      </c>
      <c r="G30" s="28" t="s">
        <v>449</v>
      </c>
    </row>
    <row r="31" spans="1:7" ht="189" x14ac:dyDescent="0.25">
      <c r="A31" s="23">
        <v>19</v>
      </c>
      <c r="B31" s="28" t="s">
        <v>508</v>
      </c>
      <c r="C31" s="28" t="s">
        <v>509</v>
      </c>
      <c r="D31" s="28" t="s">
        <v>510</v>
      </c>
      <c r="E31" s="28" t="s">
        <v>511</v>
      </c>
      <c r="F31" s="28" t="s">
        <v>512</v>
      </c>
      <c r="G31" s="28" t="s">
        <v>449</v>
      </c>
    </row>
    <row r="32" spans="1:7" ht="94.5" x14ac:dyDescent="0.25">
      <c r="A32" s="23">
        <v>20</v>
      </c>
      <c r="B32" s="28" t="s">
        <v>513</v>
      </c>
      <c r="C32" s="28" t="s">
        <v>514</v>
      </c>
      <c r="D32" s="28" t="s">
        <v>473</v>
      </c>
      <c r="E32" s="28" t="s">
        <v>284</v>
      </c>
      <c r="F32" s="28" t="s">
        <v>483</v>
      </c>
      <c r="G32" s="28" t="s">
        <v>449</v>
      </c>
    </row>
    <row r="33" spans="1:9" ht="94.5" x14ac:dyDescent="0.25">
      <c r="A33" s="23">
        <v>21</v>
      </c>
      <c r="B33" s="28" t="s">
        <v>513</v>
      </c>
      <c r="C33" s="28" t="s">
        <v>515</v>
      </c>
      <c r="D33" s="28" t="s">
        <v>473</v>
      </c>
      <c r="E33" s="28" t="s">
        <v>284</v>
      </c>
      <c r="F33" s="28" t="s">
        <v>483</v>
      </c>
      <c r="G33" s="28" t="s">
        <v>449</v>
      </c>
    </row>
    <row r="35" spans="1:9" ht="15.75" x14ac:dyDescent="0.25">
      <c r="B35" s="24" t="s">
        <v>441</v>
      </c>
      <c r="C35" s="24"/>
      <c r="D35" s="25"/>
      <c r="E35" s="25"/>
      <c r="F35" s="25"/>
      <c r="G35" s="25"/>
      <c r="H35" s="25"/>
      <c r="I35" s="25"/>
    </row>
    <row r="36" spans="1:9" ht="15.75" x14ac:dyDescent="0.25">
      <c r="B36" s="24" t="s">
        <v>442</v>
      </c>
      <c r="C36" s="24"/>
      <c r="D36" s="25"/>
      <c r="E36" s="25"/>
      <c r="F36" s="25"/>
      <c r="G36" s="25"/>
      <c r="H36" s="25"/>
      <c r="I36" s="25"/>
    </row>
    <row r="37" spans="1:9" ht="15.75" x14ac:dyDescent="0.25">
      <c r="B37" s="24" t="s">
        <v>443</v>
      </c>
      <c r="C37" s="24"/>
      <c r="D37" s="25"/>
      <c r="E37" s="25"/>
      <c r="F37" s="25"/>
      <c r="G37" s="25"/>
      <c r="H37" s="25" t="s">
        <v>444</v>
      </c>
      <c r="I37" s="25"/>
    </row>
    <row r="40" spans="1:9" ht="15.75" x14ac:dyDescent="0.25">
      <c r="B40" s="38" t="s">
        <v>535</v>
      </c>
    </row>
    <row r="41" spans="1:9" ht="15.75" x14ac:dyDescent="0.25">
      <c r="B41" s="37" t="s">
        <v>536</v>
      </c>
    </row>
  </sheetData>
  <mergeCells count="3">
    <mergeCell ref="A5:G5"/>
    <mergeCell ref="A13:G13"/>
    <mergeCell ref="A2:G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44"/>
  <sheetViews>
    <sheetView tabSelected="1" topLeftCell="A109" workbookViewId="0">
      <selection activeCell="G111" sqref="G111"/>
    </sheetView>
  </sheetViews>
  <sheetFormatPr defaultRowHeight="15.75" x14ac:dyDescent="0.25"/>
  <cols>
    <col min="1" max="1" width="5.5703125" style="38" customWidth="1"/>
    <col min="2" max="2" width="25.28515625" style="38" customWidth="1"/>
    <col min="3" max="3" width="15" style="38" customWidth="1"/>
    <col min="4" max="4" width="9.5703125" style="39" customWidth="1"/>
    <col min="5" max="6" width="9.140625" style="39"/>
    <col min="7" max="7" width="14.42578125" style="39" customWidth="1"/>
    <col min="8" max="8" width="12.140625" style="39" customWidth="1"/>
  </cols>
  <sheetData>
    <row r="2" spans="1:8" ht="33.75" customHeight="1" x14ac:dyDescent="0.25">
      <c r="A2" s="170" t="s">
        <v>36</v>
      </c>
      <c r="B2" s="170"/>
      <c r="C2" s="170"/>
      <c r="D2" s="170"/>
      <c r="E2" s="170"/>
      <c r="F2" s="170"/>
      <c r="G2" s="170"/>
      <c r="H2" s="170"/>
    </row>
    <row r="4" spans="1:8" ht="34.5" customHeight="1" x14ac:dyDescent="0.25">
      <c r="A4" s="169" t="s">
        <v>0</v>
      </c>
      <c r="B4" s="169" t="s">
        <v>30</v>
      </c>
      <c r="C4" s="169" t="s">
        <v>31</v>
      </c>
      <c r="D4" s="169" t="s">
        <v>32</v>
      </c>
      <c r="E4" s="169" t="s">
        <v>33</v>
      </c>
      <c r="F4" s="169"/>
      <c r="G4" s="169" t="s">
        <v>34</v>
      </c>
      <c r="H4" s="169" t="s">
        <v>420</v>
      </c>
    </row>
    <row r="5" spans="1:8" x14ac:dyDescent="0.25">
      <c r="A5" s="169"/>
      <c r="B5" s="169"/>
      <c r="C5" s="169"/>
      <c r="D5" s="169"/>
      <c r="E5" s="35" t="s">
        <v>8</v>
      </c>
      <c r="F5" s="35" t="s">
        <v>9</v>
      </c>
      <c r="G5" s="169"/>
      <c r="H5" s="169"/>
    </row>
    <row r="6" spans="1:8" x14ac:dyDescent="0.25">
      <c r="A6" s="30">
        <v>1</v>
      </c>
      <c r="B6" s="30">
        <v>2</v>
      </c>
      <c r="C6" s="30">
        <v>3</v>
      </c>
      <c r="D6" s="30">
        <v>4</v>
      </c>
      <c r="E6" s="30">
        <v>5</v>
      </c>
      <c r="F6" s="30">
        <v>6</v>
      </c>
      <c r="G6" s="30">
        <v>7</v>
      </c>
      <c r="H6" s="30">
        <v>8</v>
      </c>
    </row>
    <row r="7" spans="1:8" x14ac:dyDescent="0.25">
      <c r="A7" s="172" t="s">
        <v>35</v>
      </c>
      <c r="B7" s="172"/>
      <c r="C7" s="172"/>
      <c r="D7" s="172"/>
      <c r="E7" s="172"/>
      <c r="F7" s="172"/>
      <c r="G7" s="172"/>
      <c r="H7" s="172"/>
    </row>
    <row r="8" spans="1:8" ht="63.75" customHeight="1" x14ac:dyDescent="0.25">
      <c r="A8" s="30" t="s">
        <v>25</v>
      </c>
      <c r="B8" s="32" t="s">
        <v>37</v>
      </c>
      <c r="C8" s="32" t="s">
        <v>38</v>
      </c>
      <c r="D8" s="30">
        <v>156.9</v>
      </c>
      <c r="E8" s="30">
        <v>162.1</v>
      </c>
      <c r="F8" s="30">
        <v>163.5</v>
      </c>
      <c r="G8" s="30">
        <v>100.9</v>
      </c>
      <c r="H8" s="30">
        <v>104.2</v>
      </c>
    </row>
    <row r="9" spans="1:8" ht="80.25" customHeight="1" x14ac:dyDescent="0.25">
      <c r="A9" s="30" t="s">
        <v>26</v>
      </c>
      <c r="B9" s="5" t="s">
        <v>39</v>
      </c>
      <c r="C9" s="5" t="s">
        <v>40</v>
      </c>
      <c r="D9" s="30">
        <v>14.8</v>
      </c>
      <c r="E9" s="30">
        <v>13.9</v>
      </c>
      <c r="F9" s="30">
        <v>14.7</v>
      </c>
      <c r="G9" s="30">
        <v>105.8</v>
      </c>
      <c r="H9" s="30">
        <v>99.3</v>
      </c>
    </row>
    <row r="10" spans="1:8" ht="63" customHeight="1" x14ac:dyDescent="0.25">
      <c r="A10" s="30" t="s">
        <v>27</v>
      </c>
      <c r="B10" s="5" t="s">
        <v>41</v>
      </c>
      <c r="C10" s="5" t="s">
        <v>42</v>
      </c>
      <c r="D10" s="30">
        <v>10.8</v>
      </c>
      <c r="E10" s="30">
        <v>10.5</v>
      </c>
      <c r="F10" s="30">
        <v>11.4</v>
      </c>
      <c r="G10" s="30">
        <v>108.6</v>
      </c>
      <c r="H10" s="30">
        <v>105.6</v>
      </c>
    </row>
    <row r="11" spans="1:8" ht="47.25" customHeight="1" x14ac:dyDescent="0.25">
      <c r="A11" s="30" t="s">
        <v>43</v>
      </c>
      <c r="B11" s="32" t="s">
        <v>44</v>
      </c>
      <c r="C11" s="32" t="s">
        <v>45</v>
      </c>
      <c r="D11" s="9">
        <v>76.8</v>
      </c>
      <c r="E11" s="9">
        <v>77.7</v>
      </c>
      <c r="F11" s="9">
        <v>77.099999999999994</v>
      </c>
      <c r="G11" s="30">
        <v>99.2</v>
      </c>
      <c r="H11" s="30">
        <v>100.4</v>
      </c>
    </row>
    <row r="12" spans="1:8" ht="47.25" customHeight="1" x14ac:dyDescent="0.25">
      <c r="A12" s="30" t="s">
        <v>46</v>
      </c>
      <c r="B12" s="32" t="s">
        <v>47</v>
      </c>
      <c r="C12" s="32" t="s">
        <v>48</v>
      </c>
      <c r="D12" s="9">
        <v>21163.1</v>
      </c>
      <c r="E12" s="9">
        <v>22692.3</v>
      </c>
      <c r="F12" s="9">
        <v>22694.6</v>
      </c>
      <c r="G12" s="30">
        <v>100</v>
      </c>
      <c r="H12" s="30">
        <v>107.2</v>
      </c>
    </row>
    <row r="13" spans="1:8" ht="63" x14ac:dyDescent="0.25">
      <c r="A13" s="30" t="s">
        <v>49</v>
      </c>
      <c r="B13" s="32" t="s">
        <v>428</v>
      </c>
      <c r="C13" s="32" t="s">
        <v>59</v>
      </c>
      <c r="D13" s="9">
        <v>108.7</v>
      </c>
      <c r="E13" s="9">
        <v>103.8</v>
      </c>
      <c r="F13" s="9">
        <v>106.4</v>
      </c>
      <c r="G13" s="30">
        <v>102.5</v>
      </c>
      <c r="H13" s="30">
        <v>97.9</v>
      </c>
    </row>
    <row r="14" spans="1:8" ht="47.25" x14ac:dyDescent="0.25">
      <c r="A14" s="144" t="s">
        <v>50</v>
      </c>
      <c r="B14" s="32" t="s">
        <v>62</v>
      </c>
      <c r="C14" s="32"/>
      <c r="D14" s="9"/>
      <c r="E14" s="9"/>
      <c r="F14" s="9"/>
      <c r="G14" s="30"/>
      <c r="H14" s="30"/>
    </row>
    <row r="15" spans="1:8" x14ac:dyDescent="0.25">
      <c r="A15" s="145"/>
      <c r="B15" s="32" t="s">
        <v>51</v>
      </c>
      <c r="C15" s="32" t="s">
        <v>48</v>
      </c>
      <c r="D15" s="9">
        <v>20871</v>
      </c>
      <c r="E15" s="9">
        <v>21198</v>
      </c>
      <c r="F15" s="9">
        <v>26665</v>
      </c>
      <c r="G15" s="30">
        <v>125.8</v>
      </c>
      <c r="H15" s="30">
        <v>127.8</v>
      </c>
    </row>
    <row r="16" spans="1:8" ht="31.5" x14ac:dyDescent="0.25">
      <c r="A16" s="145"/>
      <c r="B16" s="32" t="s">
        <v>52</v>
      </c>
      <c r="C16" s="32" t="s">
        <v>48</v>
      </c>
      <c r="D16" s="9">
        <v>15031</v>
      </c>
      <c r="E16" s="9">
        <v>15632</v>
      </c>
      <c r="F16" s="9">
        <v>18820</v>
      </c>
      <c r="G16" s="30">
        <v>120.4</v>
      </c>
      <c r="H16" s="30">
        <v>125.2</v>
      </c>
    </row>
    <row r="17" spans="1:8" ht="31.5" x14ac:dyDescent="0.25">
      <c r="A17" s="145"/>
      <c r="B17" s="32" t="s">
        <v>53</v>
      </c>
      <c r="C17" s="32" t="s">
        <v>48</v>
      </c>
      <c r="D17" s="9">
        <v>10195</v>
      </c>
      <c r="E17" s="9">
        <v>10552</v>
      </c>
      <c r="F17" s="9">
        <v>11679</v>
      </c>
      <c r="G17" s="30">
        <v>110.7</v>
      </c>
      <c r="H17" s="30">
        <v>114.6</v>
      </c>
    </row>
    <row r="18" spans="1:8" ht="63" x14ac:dyDescent="0.25">
      <c r="A18" s="145"/>
      <c r="B18" s="32" t="s">
        <v>54</v>
      </c>
      <c r="C18" s="32" t="s">
        <v>48</v>
      </c>
      <c r="D18" s="9">
        <v>16244</v>
      </c>
      <c r="E18" s="14">
        <v>23644</v>
      </c>
      <c r="F18" s="14">
        <v>20666</v>
      </c>
      <c r="G18" s="30">
        <v>87.4</v>
      </c>
      <c r="H18" s="30">
        <v>127.2</v>
      </c>
    </row>
    <row r="19" spans="1:8" ht="47.25" x14ac:dyDescent="0.25">
      <c r="A19" s="145"/>
      <c r="B19" s="32" t="s">
        <v>55</v>
      </c>
      <c r="C19" s="32" t="s">
        <v>48</v>
      </c>
      <c r="D19" s="9">
        <v>19820</v>
      </c>
      <c r="E19" s="14">
        <v>25648</v>
      </c>
      <c r="F19" s="14">
        <v>24712</v>
      </c>
      <c r="G19" s="30">
        <v>96.4</v>
      </c>
      <c r="H19" s="30">
        <v>124.7</v>
      </c>
    </row>
    <row r="20" spans="1:8" x14ac:dyDescent="0.25">
      <c r="A20" s="146"/>
      <c r="B20" s="32" t="s">
        <v>56</v>
      </c>
      <c r="C20" s="32" t="s">
        <v>48</v>
      </c>
      <c r="D20" s="30">
        <v>11569.9</v>
      </c>
      <c r="E20" s="30">
        <v>13466.2</v>
      </c>
      <c r="F20" s="30">
        <v>13922.8</v>
      </c>
      <c r="G20" s="30">
        <v>103.4</v>
      </c>
      <c r="H20" s="30">
        <v>120.3</v>
      </c>
    </row>
    <row r="21" spans="1:8" ht="94.5" x14ac:dyDescent="0.25">
      <c r="A21" s="30" t="s">
        <v>57</v>
      </c>
      <c r="B21" s="32" t="s">
        <v>58</v>
      </c>
      <c r="C21" s="32" t="s">
        <v>59</v>
      </c>
      <c r="D21" s="9">
        <v>79</v>
      </c>
      <c r="E21" s="30">
        <v>79.400000000000006</v>
      </c>
      <c r="F21" s="30">
        <v>82.1</v>
      </c>
      <c r="G21" s="30">
        <v>102.7</v>
      </c>
      <c r="H21" s="30">
        <v>103.1</v>
      </c>
    </row>
    <row r="22" spans="1:8" ht="110.25" customHeight="1" x14ac:dyDescent="0.25">
      <c r="A22" s="33" t="s">
        <v>60</v>
      </c>
      <c r="B22" s="6" t="s">
        <v>61</v>
      </c>
      <c r="C22" s="6" t="s">
        <v>59</v>
      </c>
      <c r="D22" s="33">
        <v>0.7</v>
      </c>
      <c r="E22" s="33">
        <v>0.7</v>
      </c>
      <c r="F22" s="33">
        <v>0.6</v>
      </c>
      <c r="G22" s="33">
        <v>85.7</v>
      </c>
      <c r="H22" s="33">
        <v>85.7</v>
      </c>
    </row>
    <row r="23" spans="1:8" x14ac:dyDescent="0.25">
      <c r="A23" s="171" t="s">
        <v>63</v>
      </c>
      <c r="B23" s="171"/>
      <c r="C23" s="171"/>
      <c r="D23" s="171"/>
      <c r="E23" s="171"/>
      <c r="F23" s="171"/>
      <c r="G23" s="171"/>
      <c r="H23" s="171"/>
    </row>
    <row r="24" spans="1:8" x14ac:dyDescent="0.25">
      <c r="A24" s="171" t="s">
        <v>64</v>
      </c>
      <c r="B24" s="171"/>
      <c r="C24" s="171"/>
      <c r="D24" s="171"/>
      <c r="E24" s="171"/>
      <c r="F24" s="171"/>
      <c r="G24" s="171"/>
      <c r="H24" s="171"/>
    </row>
    <row r="25" spans="1:8" ht="47.25" x14ac:dyDescent="0.25">
      <c r="A25" s="30" t="s">
        <v>65</v>
      </c>
      <c r="B25" s="32" t="s">
        <v>66</v>
      </c>
      <c r="C25" s="13" t="s">
        <v>59</v>
      </c>
      <c r="D25" s="9">
        <v>63</v>
      </c>
      <c r="E25" s="9">
        <v>63</v>
      </c>
      <c r="F25" s="9">
        <v>73</v>
      </c>
      <c r="G25" s="9">
        <f>F25/E25*100</f>
        <v>115.87301587301589</v>
      </c>
      <c r="H25" s="9">
        <f>F25/D25*100</f>
        <v>115.87301587301589</v>
      </c>
    </row>
    <row r="26" spans="1:8" ht="63" x14ac:dyDescent="0.25">
      <c r="A26" s="30" t="s">
        <v>67</v>
      </c>
      <c r="B26" s="32" t="s">
        <v>68</v>
      </c>
      <c r="C26" s="13" t="s">
        <v>69</v>
      </c>
      <c r="D26" s="17">
        <v>65</v>
      </c>
      <c r="E26" s="17">
        <v>67</v>
      </c>
      <c r="F26" s="17">
        <v>130</v>
      </c>
      <c r="G26" s="9">
        <f t="shared" ref="G26:G27" si="0">F26/E26*100</f>
        <v>194.02985074626866</v>
      </c>
      <c r="H26" s="9">
        <v>183.1</v>
      </c>
    </row>
    <row r="27" spans="1:8" ht="64.5" customHeight="1" x14ac:dyDescent="0.25">
      <c r="A27" s="30" t="s">
        <v>70</v>
      </c>
      <c r="B27" s="32" t="s">
        <v>71</v>
      </c>
      <c r="C27" s="13" t="s">
        <v>72</v>
      </c>
      <c r="D27" s="17">
        <v>7940</v>
      </c>
      <c r="E27" s="17">
        <v>6640</v>
      </c>
      <c r="F27" s="17">
        <v>7026</v>
      </c>
      <c r="G27" s="9">
        <f t="shared" si="0"/>
        <v>105.81325301204821</v>
      </c>
      <c r="H27" s="9">
        <v>183.1</v>
      </c>
    </row>
    <row r="28" spans="1:8" ht="31.5" customHeight="1" x14ac:dyDescent="0.25">
      <c r="A28" s="30" t="s">
        <v>73</v>
      </c>
      <c r="B28" s="32" t="s">
        <v>74</v>
      </c>
      <c r="C28" s="13" t="s">
        <v>75</v>
      </c>
      <c r="D28" s="12" t="s">
        <v>429</v>
      </c>
      <c r="E28" s="17" t="s">
        <v>421</v>
      </c>
      <c r="F28" s="17" t="s">
        <v>422</v>
      </c>
      <c r="G28" s="9" t="s">
        <v>426</v>
      </c>
      <c r="H28" s="9" t="s">
        <v>534</v>
      </c>
    </row>
    <row r="29" spans="1:8" ht="31.5" customHeight="1" x14ac:dyDescent="0.25">
      <c r="A29" s="30" t="s">
        <v>76</v>
      </c>
      <c r="B29" s="32" t="s">
        <v>77</v>
      </c>
      <c r="C29" s="13" t="s">
        <v>75</v>
      </c>
      <c r="D29" s="17" t="s">
        <v>423</v>
      </c>
      <c r="E29" s="17" t="s">
        <v>430</v>
      </c>
      <c r="F29" s="17" t="s">
        <v>424</v>
      </c>
      <c r="G29" s="9" t="s">
        <v>431</v>
      </c>
      <c r="H29" s="9" t="s">
        <v>427</v>
      </c>
    </row>
    <row r="30" spans="1:8" ht="47.25" x14ac:dyDescent="0.25">
      <c r="A30" s="30" t="s">
        <v>78</v>
      </c>
      <c r="B30" s="32" t="s">
        <v>79</v>
      </c>
      <c r="C30" s="13" t="s">
        <v>75</v>
      </c>
      <c r="D30" s="12" t="s">
        <v>432</v>
      </c>
      <c r="E30" s="17" t="s">
        <v>433</v>
      </c>
      <c r="F30" s="17" t="s">
        <v>425</v>
      </c>
      <c r="G30" s="9" t="s">
        <v>434</v>
      </c>
      <c r="H30" s="9" t="s">
        <v>534</v>
      </c>
    </row>
    <row r="31" spans="1:8" ht="47.25" x14ac:dyDescent="0.25">
      <c r="A31" s="30" t="s">
        <v>80</v>
      </c>
      <c r="B31" s="32" t="s">
        <v>81</v>
      </c>
      <c r="C31" s="13" t="s">
        <v>75</v>
      </c>
      <c r="D31" s="17" t="s">
        <v>398</v>
      </c>
      <c r="E31" s="17" t="s">
        <v>398</v>
      </c>
      <c r="F31" s="17" t="s">
        <v>398</v>
      </c>
      <c r="G31" s="9" t="s">
        <v>398</v>
      </c>
      <c r="H31" s="9" t="s">
        <v>398</v>
      </c>
    </row>
    <row r="32" spans="1:8" ht="47.25" x14ac:dyDescent="0.25">
      <c r="A32" s="30" t="s">
        <v>82</v>
      </c>
      <c r="B32" s="32" t="s">
        <v>83</v>
      </c>
      <c r="C32" s="13" t="s">
        <v>75</v>
      </c>
      <c r="D32" s="17">
        <v>0</v>
      </c>
      <c r="E32" s="17">
        <v>1</v>
      </c>
      <c r="F32" s="17">
        <v>0</v>
      </c>
      <c r="G32" s="18">
        <v>0</v>
      </c>
      <c r="H32" s="17" t="s">
        <v>398</v>
      </c>
    </row>
    <row r="33" spans="1:8" ht="47.25" x14ac:dyDescent="0.25">
      <c r="A33" s="30" t="s">
        <v>84</v>
      </c>
      <c r="B33" s="32" t="s">
        <v>85</v>
      </c>
      <c r="C33" s="13" t="s">
        <v>59</v>
      </c>
      <c r="D33" s="9">
        <v>70.599999999999994</v>
      </c>
      <c r="E33" s="9">
        <v>71</v>
      </c>
      <c r="F33" s="9">
        <v>72.599999999999994</v>
      </c>
      <c r="G33" s="9">
        <f>F33/E33*100</f>
        <v>102.25352112676056</v>
      </c>
      <c r="H33" s="9">
        <f>F33/D33*100</f>
        <v>102.8328611898017</v>
      </c>
    </row>
    <row r="34" spans="1:8" ht="47.25" x14ac:dyDescent="0.25">
      <c r="A34" s="33" t="s">
        <v>86</v>
      </c>
      <c r="B34" s="6" t="s">
        <v>87</v>
      </c>
      <c r="C34" s="15" t="s">
        <v>88</v>
      </c>
      <c r="D34" s="16">
        <v>18</v>
      </c>
      <c r="E34" s="16">
        <v>19</v>
      </c>
      <c r="F34" s="16">
        <v>19.5</v>
      </c>
      <c r="G34" s="9">
        <f>F34/E34*100</f>
        <v>102.63157894736842</v>
      </c>
      <c r="H34" s="9">
        <f>F34/D34*100</f>
        <v>108.33333333333333</v>
      </c>
    </row>
    <row r="35" spans="1:8" x14ac:dyDescent="0.25">
      <c r="A35" s="171" t="s">
        <v>89</v>
      </c>
      <c r="B35" s="171"/>
      <c r="C35" s="171"/>
      <c r="D35" s="171"/>
      <c r="E35" s="171"/>
      <c r="F35" s="171"/>
      <c r="G35" s="171"/>
      <c r="H35" s="171"/>
    </row>
    <row r="36" spans="1:8" x14ac:dyDescent="0.25">
      <c r="A36" s="144" t="s">
        <v>90</v>
      </c>
      <c r="B36" s="32" t="s">
        <v>91</v>
      </c>
      <c r="C36" s="32"/>
      <c r="D36" s="30"/>
      <c r="E36" s="30"/>
      <c r="F36" s="30"/>
      <c r="G36" s="30"/>
      <c r="H36" s="30"/>
    </row>
    <row r="37" spans="1:8" ht="47.25" x14ac:dyDescent="0.25">
      <c r="A37" s="145"/>
      <c r="B37" s="32" t="s">
        <v>92</v>
      </c>
      <c r="C37" s="32" t="s">
        <v>93</v>
      </c>
      <c r="D37" s="30" t="s">
        <v>398</v>
      </c>
      <c r="E37" s="30" t="s">
        <v>398</v>
      </c>
      <c r="F37" s="30" t="s">
        <v>398</v>
      </c>
      <c r="G37" s="30" t="s">
        <v>398</v>
      </c>
      <c r="H37" s="30" t="s">
        <v>398</v>
      </c>
    </row>
    <row r="38" spans="1:8" x14ac:dyDescent="0.25">
      <c r="A38" s="146"/>
      <c r="B38" s="32" t="s">
        <v>94</v>
      </c>
      <c r="C38" s="32" t="s">
        <v>93</v>
      </c>
      <c r="D38" s="30" t="s">
        <v>398</v>
      </c>
      <c r="E38" s="30" t="s">
        <v>398</v>
      </c>
      <c r="F38" s="30" t="s">
        <v>398</v>
      </c>
      <c r="G38" s="30" t="s">
        <v>398</v>
      </c>
      <c r="H38" s="30" t="s">
        <v>398</v>
      </c>
    </row>
    <row r="39" spans="1:8" ht="47.25" x14ac:dyDescent="0.25">
      <c r="A39" s="30" t="s">
        <v>95</v>
      </c>
      <c r="B39" s="32" t="s">
        <v>96</v>
      </c>
      <c r="C39" s="32" t="s">
        <v>93</v>
      </c>
      <c r="D39" s="30" t="s">
        <v>398</v>
      </c>
      <c r="E39" s="30" t="s">
        <v>398</v>
      </c>
      <c r="F39" s="30" t="s">
        <v>398</v>
      </c>
      <c r="G39" s="30" t="s">
        <v>398</v>
      </c>
      <c r="H39" s="30" t="s">
        <v>398</v>
      </c>
    </row>
    <row r="40" spans="1:8" ht="31.5" x14ac:dyDescent="0.25">
      <c r="A40" s="144" t="s">
        <v>97</v>
      </c>
      <c r="B40" s="32" t="s">
        <v>98</v>
      </c>
      <c r="C40" s="32"/>
      <c r="D40" s="30"/>
      <c r="E40" s="35"/>
      <c r="F40" s="30"/>
      <c r="G40" s="30"/>
      <c r="H40" s="30"/>
    </row>
    <row r="41" spans="1:8" ht="31.5" customHeight="1" x14ac:dyDescent="0.25">
      <c r="A41" s="145"/>
      <c r="B41" s="32" t="s">
        <v>269</v>
      </c>
      <c r="C41" s="32" t="s">
        <v>99</v>
      </c>
      <c r="D41" s="9">
        <v>66</v>
      </c>
      <c r="E41" s="9">
        <v>64.2</v>
      </c>
      <c r="F41" s="9">
        <v>61.9</v>
      </c>
      <c r="G41" s="9">
        <f>F41/E41*100</f>
        <v>96.417445482866043</v>
      </c>
      <c r="H41" s="9">
        <f>F41/D41*100</f>
        <v>93.787878787878782</v>
      </c>
    </row>
    <row r="42" spans="1:8" ht="47.25" customHeight="1" x14ac:dyDescent="0.25">
      <c r="A42" s="145"/>
      <c r="B42" s="32" t="s">
        <v>270</v>
      </c>
      <c r="C42" s="32" t="s">
        <v>100</v>
      </c>
      <c r="D42" s="9">
        <v>188.8</v>
      </c>
      <c r="E42" s="9">
        <v>184.7</v>
      </c>
      <c r="F42" s="9">
        <v>183.8</v>
      </c>
      <c r="G42" s="9">
        <f t="shared" ref="G42:G45" si="1">F42/E42*100</f>
        <v>99.512723335138077</v>
      </c>
      <c r="H42" s="9">
        <f t="shared" ref="H42:H45" si="2">F42/D42*100</f>
        <v>97.351694915254242</v>
      </c>
    </row>
    <row r="43" spans="1:8" ht="31.5" customHeight="1" x14ac:dyDescent="0.25">
      <c r="A43" s="145"/>
      <c r="B43" s="32" t="s">
        <v>271</v>
      </c>
      <c r="C43" s="32" t="s">
        <v>101</v>
      </c>
      <c r="D43" s="9">
        <v>32.299999999999997</v>
      </c>
      <c r="E43" s="9">
        <v>33.9</v>
      </c>
      <c r="F43" s="9">
        <v>36.799999999999997</v>
      </c>
      <c r="G43" s="9">
        <f t="shared" si="1"/>
        <v>108.55457227138643</v>
      </c>
      <c r="H43" s="9">
        <f t="shared" si="2"/>
        <v>113.93188854489165</v>
      </c>
    </row>
    <row r="44" spans="1:8" ht="31.5" customHeight="1" x14ac:dyDescent="0.25">
      <c r="A44" s="146"/>
      <c r="B44" s="32" t="s">
        <v>272</v>
      </c>
      <c r="C44" s="32" t="s">
        <v>101</v>
      </c>
      <c r="D44" s="9">
        <v>67.900000000000006</v>
      </c>
      <c r="E44" s="9">
        <v>70.5</v>
      </c>
      <c r="F44" s="9">
        <v>71.2</v>
      </c>
      <c r="G44" s="9">
        <f t="shared" si="1"/>
        <v>100.99290780141845</v>
      </c>
      <c r="H44" s="9">
        <f t="shared" si="2"/>
        <v>104.86008836524302</v>
      </c>
    </row>
    <row r="45" spans="1:8" ht="31.5" x14ac:dyDescent="0.25">
      <c r="A45" s="30" t="s">
        <v>102</v>
      </c>
      <c r="B45" s="7" t="s">
        <v>103</v>
      </c>
      <c r="C45" s="32" t="s">
        <v>104</v>
      </c>
      <c r="D45" s="9">
        <v>19.100000000000001</v>
      </c>
      <c r="E45" s="9">
        <v>15</v>
      </c>
      <c r="F45" s="9">
        <v>18</v>
      </c>
      <c r="G45" s="9">
        <f t="shared" si="1"/>
        <v>120</v>
      </c>
      <c r="H45" s="9">
        <f t="shared" si="2"/>
        <v>94.240837696335063</v>
      </c>
    </row>
    <row r="46" spans="1:8" x14ac:dyDescent="0.25">
      <c r="A46" s="171" t="s">
        <v>105</v>
      </c>
      <c r="B46" s="171"/>
      <c r="C46" s="171"/>
      <c r="D46" s="171"/>
      <c r="E46" s="171"/>
      <c r="F46" s="171"/>
      <c r="G46" s="171"/>
      <c r="H46" s="171"/>
    </row>
    <row r="47" spans="1:8" ht="31.5" x14ac:dyDescent="0.25">
      <c r="A47" s="30" t="s">
        <v>106</v>
      </c>
      <c r="B47" s="32" t="s">
        <v>107</v>
      </c>
      <c r="C47" s="32" t="s">
        <v>93</v>
      </c>
      <c r="D47" s="30">
        <v>37</v>
      </c>
      <c r="E47" s="30">
        <v>37</v>
      </c>
      <c r="F47" s="20">
        <v>37</v>
      </c>
      <c r="G47" s="9">
        <f>F47/E47*100</f>
        <v>100</v>
      </c>
      <c r="H47" s="9">
        <f>F47/D47*100</f>
        <v>100</v>
      </c>
    </row>
    <row r="48" spans="1:8" ht="47.25" x14ac:dyDescent="0.25">
      <c r="A48" s="30" t="s">
        <v>108</v>
      </c>
      <c r="B48" s="32" t="s">
        <v>109</v>
      </c>
      <c r="C48" s="32" t="s">
        <v>59</v>
      </c>
      <c r="D48" s="9">
        <v>15.4</v>
      </c>
      <c r="E48" s="9">
        <v>15.5</v>
      </c>
      <c r="F48" s="9">
        <v>15.8</v>
      </c>
      <c r="G48" s="9">
        <f>F48/E48*100</f>
        <v>101.93548387096773</v>
      </c>
      <c r="H48" s="9">
        <f>F48/D48*100</f>
        <v>102.59740259740259</v>
      </c>
    </row>
    <row r="49" spans="1:8" ht="48" customHeight="1" x14ac:dyDescent="0.25">
      <c r="A49" s="144" t="s">
        <v>110</v>
      </c>
      <c r="B49" s="32" t="s">
        <v>111</v>
      </c>
      <c r="C49" s="32"/>
      <c r="D49" s="9"/>
      <c r="E49" s="9"/>
      <c r="F49" s="9"/>
      <c r="G49" s="9"/>
      <c r="H49" s="9"/>
    </row>
    <row r="50" spans="1:8" ht="47.25" x14ac:dyDescent="0.25">
      <c r="A50" s="145"/>
      <c r="B50" s="32" t="s">
        <v>112</v>
      </c>
      <c r="C50" s="32" t="s">
        <v>113</v>
      </c>
      <c r="D50" s="9">
        <v>59.9</v>
      </c>
      <c r="E50" s="9">
        <v>57.8</v>
      </c>
      <c r="F50" s="9">
        <v>57.1</v>
      </c>
      <c r="G50" s="9">
        <f t="shared" ref="G50:G55" si="3">F50/E50*100</f>
        <v>98.788927335640139</v>
      </c>
      <c r="H50" s="9">
        <f t="shared" ref="H50:H55" si="4">F50/D50*100</f>
        <v>95.325542570951598</v>
      </c>
    </row>
    <row r="51" spans="1:8" ht="47.25" x14ac:dyDescent="0.25">
      <c r="A51" s="145"/>
      <c r="B51" s="32" t="s">
        <v>114</v>
      </c>
      <c r="C51" s="32" t="s">
        <v>115</v>
      </c>
      <c r="D51" s="9">
        <v>11.7</v>
      </c>
      <c r="E51" s="9">
        <v>11.3</v>
      </c>
      <c r="F51" s="9">
        <v>11.2</v>
      </c>
      <c r="G51" s="9">
        <f t="shared" si="3"/>
        <v>99.115044247787594</v>
      </c>
      <c r="H51" s="9">
        <f t="shared" si="4"/>
        <v>95.726495726495727</v>
      </c>
    </row>
    <row r="52" spans="1:8" ht="47.25" x14ac:dyDescent="0.25">
      <c r="A52" s="146"/>
      <c r="B52" s="32" t="s">
        <v>116</v>
      </c>
      <c r="C52" s="32" t="s">
        <v>113</v>
      </c>
      <c r="D52" s="9">
        <v>30.6</v>
      </c>
      <c r="E52" s="9">
        <v>29.5</v>
      </c>
      <c r="F52" s="9">
        <v>29.1</v>
      </c>
      <c r="G52" s="9">
        <f t="shared" si="3"/>
        <v>98.644067796610173</v>
      </c>
      <c r="H52" s="9">
        <f t="shared" si="4"/>
        <v>95.098039215686271</v>
      </c>
    </row>
    <row r="53" spans="1:8" ht="94.5" x14ac:dyDescent="0.25">
      <c r="A53" s="30" t="s">
        <v>117</v>
      </c>
      <c r="B53" s="32" t="s">
        <v>118</v>
      </c>
      <c r="C53" s="32" t="s">
        <v>59</v>
      </c>
      <c r="D53" s="9">
        <v>32.6</v>
      </c>
      <c r="E53" s="9">
        <v>33.1</v>
      </c>
      <c r="F53" s="9">
        <v>35</v>
      </c>
      <c r="G53" s="9">
        <f t="shared" si="3"/>
        <v>105.74018126888217</v>
      </c>
      <c r="H53" s="9">
        <f t="shared" si="4"/>
        <v>107.36196319018406</v>
      </c>
    </row>
    <row r="54" spans="1:8" x14ac:dyDescent="0.25">
      <c r="A54" s="171" t="s">
        <v>119</v>
      </c>
      <c r="B54" s="171"/>
      <c r="C54" s="171"/>
      <c r="D54" s="171"/>
      <c r="E54" s="171"/>
      <c r="F54" s="171"/>
      <c r="G54" s="171"/>
      <c r="H54" s="171"/>
    </row>
    <row r="55" spans="1:8" ht="48" customHeight="1" x14ac:dyDescent="0.25">
      <c r="A55" s="30" t="s">
        <v>120</v>
      </c>
      <c r="B55" s="7" t="s">
        <v>121</v>
      </c>
      <c r="C55" s="32" t="s">
        <v>435</v>
      </c>
      <c r="D55" s="30">
        <v>4757.5</v>
      </c>
      <c r="E55" s="30">
        <v>5024.5</v>
      </c>
      <c r="F55" s="11">
        <v>5022.8</v>
      </c>
      <c r="G55" s="9">
        <f t="shared" si="3"/>
        <v>99.966165787640563</v>
      </c>
      <c r="H55" s="9">
        <f t="shared" si="4"/>
        <v>105.57645822385706</v>
      </c>
    </row>
    <row r="56" spans="1:8" ht="64.5" customHeight="1" x14ac:dyDescent="0.25">
      <c r="A56" s="30" t="s">
        <v>122</v>
      </c>
      <c r="B56" s="32" t="s">
        <v>123</v>
      </c>
      <c r="C56" s="32" t="s">
        <v>436</v>
      </c>
      <c r="D56" s="30">
        <v>16.7</v>
      </c>
      <c r="E56" s="30">
        <v>34.9</v>
      </c>
      <c r="F56" s="20">
        <v>193.5</v>
      </c>
      <c r="G56" s="9">
        <f t="shared" ref="G56" si="5">F56/E56*100</f>
        <v>554.4412607449857</v>
      </c>
      <c r="H56" s="9">
        <f t="shared" ref="H56:H57" si="6">F56/D56*100</f>
        <v>1158.6826347305391</v>
      </c>
    </row>
    <row r="57" spans="1:8" ht="110.25" x14ac:dyDescent="0.25">
      <c r="A57" s="30" t="s">
        <v>124</v>
      </c>
      <c r="B57" s="7" t="s">
        <v>125</v>
      </c>
      <c r="C57" s="32" t="s">
        <v>59</v>
      </c>
      <c r="D57" s="30">
        <v>0.03</v>
      </c>
      <c r="E57" s="30">
        <v>0</v>
      </c>
      <c r="F57" s="30">
        <v>0</v>
      </c>
      <c r="G57" s="9"/>
      <c r="H57" s="9">
        <f t="shared" si="6"/>
        <v>0</v>
      </c>
    </row>
    <row r="58" spans="1:8" ht="15.75" customHeight="1" x14ac:dyDescent="0.25">
      <c r="A58" s="150" t="s">
        <v>126</v>
      </c>
      <c r="B58" s="154" t="s">
        <v>127</v>
      </c>
      <c r="C58" s="154" t="s">
        <v>273</v>
      </c>
      <c r="D58" s="150">
        <v>29.8</v>
      </c>
      <c r="E58" s="150">
        <v>30.6</v>
      </c>
      <c r="F58" s="150">
        <v>30.7</v>
      </c>
      <c r="G58" s="150">
        <v>100.3</v>
      </c>
      <c r="H58" s="150">
        <v>103</v>
      </c>
    </row>
    <row r="59" spans="1:8" ht="15" x14ac:dyDescent="0.25">
      <c r="A59" s="150"/>
      <c r="B59" s="154"/>
      <c r="C59" s="154"/>
      <c r="D59" s="150"/>
      <c r="E59" s="150"/>
      <c r="F59" s="150"/>
      <c r="G59" s="150"/>
      <c r="H59" s="150"/>
    </row>
    <row r="60" spans="1:8" ht="63" x14ac:dyDescent="0.25">
      <c r="A60" s="30" t="s">
        <v>128</v>
      </c>
      <c r="B60" s="7" t="s">
        <v>129</v>
      </c>
      <c r="C60" s="32" t="s">
        <v>69</v>
      </c>
      <c r="D60" s="30">
        <v>1769</v>
      </c>
      <c r="E60" s="30">
        <v>1777</v>
      </c>
      <c r="F60" s="30">
        <v>1777</v>
      </c>
      <c r="G60" s="30">
        <v>100</v>
      </c>
      <c r="H60" s="30">
        <v>104.5</v>
      </c>
    </row>
    <row r="61" spans="1:8" ht="63" x14ac:dyDescent="0.25">
      <c r="A61" s="30" t="s">
        <v>130</v>
      </c>
      <c r="B61" s="7" t="s">
        <v>131</v>
      </c>
      <c r="C61" s="32" t="s">
        <v>436</v>
      </c>
      <c r="D61" s="9">
        <v>266.8</v>
      </c>
      <c r="E61" s="9">
        <v>252</v>
      </c>
      <c r="F61" s="9">
        <v>273.60000000000002</v>
      </c>
      <c r="G61" s="9">
        <f t="shared" ref="G61:G63" si="7">F61/E61*100</f>
        <v>108.57142857142858</v>
      </c>
      <c r="H61" s="9">
        <f t="shared" ref="H61:H63" si="8">F61/D61*100</f>
        <v>102.54872563718141</v>
      </c>
    </row>
    <row r="62" spans="1:8" ht="110.25" x14ac:dyDescent="0.25">
      <c r="A62" s="30" t="s">
        <v>132</v>
      </c>
      <c r="B62" s="32" t="s">
        <v>133</v>
      </c>
      <c r="C62" s="32" t="s">
        <v>69</v>
      </c>
      <c r="D62" s="30">
        <v>351</v>
      </c>
      <c r="E62" s="30">
        <v>347</v>
      </c>
      <c r="F62" s="30">
        <v>347</v>
      </c>
      <c r="G62" s="9">
        <f t="shared" si="7"/>
        <v>100</v>
      </c>
      <c r="H62" s="9">
        <f t="shared" si="8"/>
        <v>98.86039886039886</v>
      </c>
    </row>
    <row r="63" spans="1:8" ht="94.5" customHeight="1" x14ac:dyDescent="0.25">
      <c r="A63" s="30" t="s">
        <v>134</v>
      </c>
      <c r="B63" s="32" t="s">
        <v>135</v>
      </c>
      <c r="C63" s="32" t="s">
        <v>136</v>
      </c>
      <c r="D63" s="30">
        <v>296.8</v>
      </c>
      <c r="E63" s="30">
        <v>301.2</v>
      </c>
      <c r="F63" s="30">
        <v>594.6</v>
      </c>
      <c r="G63" s="9">
        <f t="shared" si="7"/>
        <v>197.41035856573708</v>
      </c>
      <c r="H63" s="9">
        <f t="shared" si="8"/>
        <v>200.3369272237197</v>
      </c>
    </row>
    <row r="64" spans="1:8" ht="110.25" customHeight="1" x14ac:dyDescent="0.25">
      <c r="A64" s="150" t="s">
        <v>137</v>
      </c>
      <c r="B64" s="154" t="s">
        <v>138</v>
      </c>
      <c r="C64" s="154" t="s">
        <v>437</v>
      </c>
      <c r="D64" s="150">
        <v>430</v>
      </c>
      <c r="E64" s="150">
        <v>600</v>
      </c>
      <c r="F64" s="150">
        <v>558</v>
      </c>
      <c r="G64" s="173">
        <f t="shared" ref="G64" si="9">F64/E64*100</f>
        <v>93</v>
      </c>
      <c r="H64" s="173">
        <f t="shared" ref="H64" si="10">F64/D64*100</f>
        <v>129.76744186046511</v>
      </c>
    </row>
    <row r="65" spans="1:8" ht="15" customHeight="1" x14ac:dyDescent="0.25">
      <c r="A65" s="150"/>
      <c r="B65" s="154"/>
      <c r="C65" s="154"/>
      <c r="D65" s="150"/>
      <c r="E65" s="150"/>
      <c r="F65" s="150"/>
      <c r="G65" s="174"/>
      <c r="H65" s="174"/>
    </row>
    <row r="66" spans="1:8" ht="31.5" x14ac:dyDescent="0.25">
      <c r="A66" s="30" t="s">
        <v>139</v>
      </c>
      <c r="B66" s="32" t="s">
        <v>140</v>
      </c>
      <c r="C66" s="32" t="s">
        <v>141</v>
      </c>
      <c r="D66" s="9">
        <v>994.6</v>
      </c>
      <c r="E66" s="9">
        <v>994.6</v>
      </c>
      <c r="F66" s="9">
        <v>994.6</v>
      </c>
      <c r="G66" s="9">
        <f t="shared" ref="G66:G126" si="11">F66/E66*100</f>
        <v>100</v>
      </c>
      <c r="H66" s="9">
        <f t="shared" ref="H66:H126" si="12">F66/D66*100</f>
        <v>100</v>
      </c>
    </row>
    <row r="67" spans="1:8" ht="47.25" x14ac:dyDescent="0.25">
      <c r="A67" s="30" t="s">
        <v>142</v>
      </c>
      <c r="B67" s="7" t="s">
        <v>143</v>
      </c>
      <c r="C67" s="32" t="s">
        <v>141</v>
      </c>
      <c r="D67" s="9">
        <v>10.8</v>
      </c>
      <c r="E67" s="9">
        <v>21.1</v>
      </c>
      <c r="F67" s="9">
        <v>24.6</v>
      </c>
      <c r="G67" s="9">
        <f t="shared" si="11"/>
        <v>116.58767772511848</v>
      </c>
      <c r="H67" s="9">
        <f t="shared" si="12"/>
        <v>227.77777777777777</v>
      </c>
    </row>
    <row r="68" spans="1:8" ht="47.25" x14ac:dyDescent="0.25">
      <c r="A68" s="30" t="s">
        <v>144</v>
      </c>
      <c r="B68" s="7" t="s">
        <v>145</v>
      </c>
      <c r="C68" s="32" t="s">
        <v>141</v>
      </c>
      <c r="D68" s="9">
        <v>0</v>
      </c>
      <c r="E68" s="9">
        <v>25.6</v>
      </c>
      <c r="F68" s="9" t="s">
        <v>398</v>
      </c>
      <c r="G68" s="9"/>
      <c r="H68" s="9"/>
    </row>
    <row r="69" spans="1:8" ht="31.5" x14ac:dyDescent="0.25">
      <c r="A69" s="30" t="s">
        <v>146</v>
      </c>
      <c r="B69" s="32" t="s">
        <v>147</v>
      </c>
      <c r="C69" s="32" t="s">
        <v>59</v>
      </c>
      <c r="D69" s="9">
        <v>94.5</v>
      </c>
      <c r="E69" s="9">
        <v>70</v>
      </c>
      <c r="F69" s="9">
        <v>76.5</v>
      </c>
      <c r="G69" s="9">
        <f t="shared" si="11"/>
        <v>109.28571428571428</v>
      </c>
      <c r="H69" s="9">
        <f t="shared" si="12"/>
        <v>80.952380952380949</v>
      </c>
    </row>
    <row r="70" spans="1:8" ht="31.5" x14ac:dyDescent="0.25">
      <c r="A70" s="30" t="s">
        <v>148</v>
      </c>
      <c r="B70" s="32" t="s">
        <v>149</v>
      </c>
      <c r="C70" s="32" t="s">
        <v>141</v>
      </c>
      <c r="D70" s="9">
        <v>194.6</v>
      </c>
      <c r="E70" s="9">
        <v>194.6</v>
      </c>
      <c r="F70" s="9">
        <v>194.6</v>
      </c>
      <c r="G70" s="9">
        <f t="shared" si="11"/>
        <v>100</v>
      </c>
      <c r="H70" s="9">
        <f t="shared" si="12"/>
        <v>100</v>
      </c>
    </row>
    <row r="71" spans="1:8" ht="31.5" x14ac:dyDescent="0.25">
      <c r="A71" s="30" t="s">
        <v>150</v>
      </c>
      <c r="B71" s="32" t="s">
        <v>151</v>
      </c>
      <c r="C71" s="32" t="s">
        <v>59</v>
      </c>
      <c r="D71" s="9">
        <v>82.4</v>
      </c>
      <c r="E71" s="9">
        <v>93.7</v>
      </c>
      <c r="F71" s="9">
        <v>78.5</v>
      </c>
      <c r="G71" s="9">
        <f t="shared" si="11"/>
        <v>83.778014941302033</v>
      </c>
      <c r="H71" s="9">
        <f t="shared" si="12"/>
        <v>95.266990291262132</v>
      </c>
    </row>
    <row r="72" spans="1:8" ht="31.5" x14ac:dyDescent="0.25">
      <c r="A72" s="30" t="s">
        <v>152</v>
      </c>
      <c r="B72" s="7" t="s">
        <v>153</v>
      </c>
      <c r="C72" s="32" t="s">
        <v>141</v>
      </c>
      <c r="D72" s="9">
        <v>2.4</v>
      </c>
      <c r="E72" s="9">
        <v>0.5</v>
      </c>
      <c r="F72" s="9">
        <v>1</v>
      </c>
      <c r="G72" s="9">
        <f t="shared" si="11"/>
        <v>200</v>
      </c>
      <c r="H72" s="9">
        <f t="shared" si="12"/>
        <v>41.666666666666671</v>
      </c>
    </row>
    <row r="73" spans="1:8" ht="47.25" x14ac:dyDescent="0.25">
      <c r="A73" s="30" t="s">
        <v>154</v>
      </c>
      <c r="B73" s="7" t="s">
        <v>155</v>
      </c>
      <c r="C73" s="32" t="s">
        <v>141</v>
      </c>
      <c r="D73" s="9">
        <v>0</v>
      </c>
      <c r="E73" s="9">
        <v>32</v>
      </c>
      <c r="F73" s="9" t="s">
        <v>398</v>
      </c>
      <c r="G73" s="9"/>
      <c r="H73" s="9"/>
    </row>
    <row r="74" spans="1:8" ht="31.5" x14ac:dyDescent="0.25">
      <c r="A74" s="144" t="s">
        <v>156</v>
      </c>
      <c r="B74" s="7" t="s">
        <v>157</v>
      </c>
      <c r="C74" s="32" t="s">
        <v>141</v>
      </c>
      <c r="D74" s="9">
        <v>59.7</v>
      </c>
      <c r="E74" s="9">
        <v>61</v>
      </c>
      <c r="F74" s="9">
        <v>65.5</v>
      </c>
      <c r="G74" s="9">
        <f t="shared" si="11"/>
        <v>107.37704918032787</v>
      </c>
      <c r="H74" s="9">
        <f t="shared" si="12"/>
        <v>109.71524288107202</v>
      </c>
    </row>
    <row r="75" spans="1:8" ht="31.5" x14ac:dyDescent="0.25">
      <c r="A75" s="146"/>
      <c r="B75" s="7" t="s">
        <v>159</v>
      </c>
      <c r="C75" s="32" t="s">
        <v>141</v>
      </c>
      <c r="D75" s="9">
        <v>4.4000000000000004</v>
      </c>
      <c r="E75" s="9">
        <v>1.1000000000000001</v>
      </c>
      <c r="F75" s="9">
        <v>2.1</v>
      </c>
      <c r="G75" s="9">
        <f t="shared" si="11"/>
        <v>190.90909090909091</v>
      </c>
      <c r="H75" s="9">
        <f t="shared" si="12"/>
        <v>47.727272727272727</v>
      </c>
    </row>
    <row r="76" spans="1:8" ht="47.25" x14ac:dyDescent="0.25">
      <c r="A76" s="30" t="s">
        <v>158</v>
      </c>
      <c r="B76" s="7" t="s">
        <v>161</v>
      </c>
      <c r="C76" s="32" t="s">
        <v>141</v>
      </c>
      <c r="D76" s="9">
        <v>2.2999999999999998</v>
      </c>
      <c r="E76" s="9">
        <v>2.8</v>
      </c>
      <c r="F76" s="9">
        <v>2.8</v>
      </c>
      <c r="G76" s="9">
        <f t="shared" si="11"/>
        <v>100</v>
      </c>
      <c r="H76" s="9">
        <f t="shared" si="12"/>
        <v>121.73913043478262</v>
      </c>
    </row>
    <row r="77" spans="1:8" ht="31.5" x14ac:dyDescent="0.25">
      <c r="A77" s="30" t="s">
        <v>160</v>
      </c>
      <c r="B77" s="7" t="s">
        <v>163</v>
      </c>
      <c r="C77" s="32" t="s">
        <v>141</v>
      </c>
      <c r="D77" s="9">
        <v>0</v>
      </c>
      <c r="E77" s="9">
        <v>0.3</v>
      </c>
      <c r="F77" s="9" t="s">
        <v>398</v>
      </c>
      <c r="G77" s="9"/>
      <c r="H77" s="9"/>
    </row>
    <row r="78" spans="1:8" ht="78.75" x14ac:dyDescent="0.25">
      <c r="A78" s="30" t="s">
        <v>162</v>
      </c>
      <c r="B78" s="32" t="s">
        <v>165</v>
      </c>
      <c r="C78" s="32" t="s">
        <v>59</v>
      </c>
      <c r="D78" s="9">
        <v>83.4</v>
      </c>
      <c r="E78" s="9">
        <v>83.9</v>
      </c>
      <c r="F78" s="9">
        <v>84</v>
      </c>
      <c r="G78" s="9">
        <f t="shared" si="11"/>
        <v>100.11918951132299</v>
      </c>
      <c r="H78" s="9">
        <f t="shared" si="12"/>
        <v>100.71942446043165</v>
      </c>
    </row>
    <row r="79" spans="1:8" ht="63" x14ac:dyDescent="0.25">
      <c r="A79" s="30" t="s">
        <v>164</v>
      </c>
      <c r="B79" s="32" t="s">
        <v>167</v>
      </c>
      <c r="C79" s="32" t="s">
        <v>141</v>
      </c>
      <c r="D79" s="9">
        <v>97</v>
      </c>
      <c r="E79" s="9">
        <v>98</v>
      </c>
      <c r="F79" s="9">
        <v>97</v>
      </c>
      <c r="G79" s="9">
        <f t="shared" si="11"/>
        <v>98.979591836734699</v>
      </c>
      <c r="H79" s="9">
        <f t="shared" si="12"/>
        <v>100</v>
      </c>
    </row>
    <row r="80" spans="1:8" ht="47.25" x14ac:dyDescent="0.25">
      <c r="A80" s="144" t="s">
        <v>166</v>
      </c>
      <c r="B80" s="32" t="s">
        <v>169</v>
      </c>
      <c r="C80" s="32" t="s">
        <v>141</v>
      </c>
      <c r="D80" s="9">
        <v>444</v>
      </c>
      <c r="E80" s="9">
        <v>444</v>
      </c>
      <c r="F80" s="9">
        <v>444</v>
      </c>
      <c r="G80" s="9">
        <f t="shared" si="11"/>
        <v>100</v>
      </c>
      <c r="H80" s="9">
        <f t="shared" si="12"/>
        <v>100</v>
      </c>
    </row>
    <row r="81" spans="1:8" ht="31.5" x14ac:dyDescent="0.25">
      <c r="A81" s="146"/>
      <c r="B81" s="32" t="s">
        <v>170</v>
      </c>
      <c r="C81" s="32" t="s">
        <v>141</v>
      </c>
      <c r="D81" s="9">
        <v>444</v>
      </c>
      <c r="E81" s="9">
        <v>444</v>
      </c>
      <c r="F81" s="9">
        <v>444</v>
      </c>
      <c r="G81" s="9">
        <f t="shared" si="11"/>
        <v>100</v>
      </c>
      <c r="H81" s="9">
        <f t="shared" si="12"/>
        <v>100</v>
      </c>
    </row>
    <row r="82" spans="1:8" ht="63" x14ac:dyDescent="0.25">
      <c r="A82" s="144" t="s">
        <v>168</v>
      </c>
      <c r="B82" s="32" t="s">
        <v>172</v>
      </c>
      <c r="C82" s="32" t="s">
        <v>141</v>
      </c>
      <c r="D82" s="30">
        <v>674.7</v>
      </c>
      <c r="E82" s="20">
        <v>674.7</v>
      </c>
      <c r="F82" s="30">
        <v>672.2</v>
      </c>
      <c r="G82" s="9">
        <f t="shared" si="11"/>
        <v>99.629464947384022</v>
      </c>
      <c r="H82" s="9">
        <f t="shared" si="12"/>
        <v>99.629464947384022</v>
      </c>
    </row>
    <row r="83" spans="1:8" x14ac:dyDescent="0.25">
      <c r="A83" s="145"/>
      <c r="B83" s="32" t="s">
        <v>274</v>
      </c>
      <c r="C83" s="32" t="s">
        <v>141</v>
      </c>
      <c r="D83" s="30">
        <v>41.3</v>
      </c>
      <c r="E83" s="30">
        <v>41.4</v>
      </c>
      <c r="F83" s="30">
        <v>41.4</v>
      </c>
      <c r="G83" s="9">
        <f t="shared" si="11"/>
        <v>100</v>
      </c>
      <c r="H83" s="9">
        <f t="shared" si="12"/>
        <v>100.24213075060533</v>
      </c>
    </row>
    <row r="84" spans="1:8" x14ac:dyDescent="0.25">
      <c r="A84" s="145"/>
      <c r="B84" s="32" t="s">
        <v>275</v>
      </c>
      <c r="C84" s="32" t="s">
        <v>141</v>
      </c>
      <c r="D84" s="30">
        <v>189.4</v>
      </c>
      <c r="E84" s="30">
        <v>190.8</v>
      </c>
      <c r="F84" s="30">
        <v>190.8</v>
      </c>
      <c r="G84" s="9">
        <f t="shared" si="11"/>
        <v>100</v>
      </c>
      <c r="H84" s="9">
        <f t="shared" si="12"/>
        <v>100.73917634635691</v>
      </c>
    </row>
    <row r="85" spans="1:8" x14ac:dyDescent="0.25">
      <c r="A85" s="146"/>
      <c r="B85" s="32" t="s">
        <v>276</v>
      </c>
      <c r="C85" s="32" t="s">
        <v>141</v>
      </c>
      <c r="D85" s="9">
        <v>444</v>
      </c>
      <c r="E85" s="9">
        <v>444</v>
      </c>
      <c r="F85" s="9">
        <v>444</v>
      </c>
      <c r="G85" s="9">
        <f t="shared" si="11"/>
        <v>100</v>
      </c>
      <c r="H85" s="9">
        <f t="shared" si="12"/>
        <v>100</v>
      </c>
    </row>
    <row r="86" spans="1:8" ht="173.25" x14ac:dyDescent="0.25">
      <c r="A86" s="30" t="s">
        <v>171</v>
      </c>
      <c r="B86" s="7" t="s">
        <v>174</v>
      </c>
      <c r="C86" s="32" t="s">
        <v>59</v>
      </c>
      <c r="D86" s="30">
        <v>57.7</v>
      </c>
      <c r="E86" s="30">
        <v>57.4</v>
      </c>
      <c r="F86" s="20">
        <v>0</v>
      </c>
      <c r="G86" s="9">
        <f t="shared" si="11"/>
        <v>0</v>
      </c>
      <c r="H86" s="9">
        <f t="shared" si="12"/>
        <v>0</v>
      </c>
    </row>
    <row r="87" spans="1:8" ht="47.25" x14ac:dyDescent="0.25">
      <c r="A87" s="30" t="s">
        <v>173</v>
      </c>
      <c r="B87" s="32" t="s">
        <v>176</v>
      </c>
      <c r="C87" s="32" t="s">
        <v>141</v>
      </c>
      <c r="D87" s="30">
        <v>28.7</v>
      </c>
      <c r="E87" s="30">
        <v>31.8</v>
      </c>
      <c r="F87" s="30">
        <v>55</v>
      </c>
      <c r="G87" s="9">
        <f t="shared" si="11"/>
        <v>172.95597484276729</v>
      </c>
      <c r="H87" s="9">
        <f t="shared" si="12"/>
        <v>191.63763066202091</v>
      </c>
    </row>
    <row r="88" spans="1:8" ht="236.25" x14ac:dyDescent="0.25">
      <c r="A88" s="30" t="s">
        <v>175</v>
      </c>
      <c r="B88" s="32" t="s">
        <v>178</v>
      </c>
      <c r="C88" s="32" t="s">
        <v>59</v>
      </c>
      <c r="D88" s="30">
        <v>0.03</v>
      </c>
      <c r="E88" s="30">
        <v>0.02</v>
      </c>
      <c r="F88" s="30">
        <v>0.03</v>
      </c>
      <c r="G88" s="9">
        <f t="shared" si="11"/>
        <v>150</v>
      </c>
      <c r="H88" s="9">
        <f t="shared" si="12"/>
        <v>100</v>
      </c>
    </row>
    <row r="89" spans="1:8" ht="47.25" x14ac:dyDescent="0.25">
      <c r="A89" s="30" t="s">
        <v>177</v>
      </c>
      <c r="B89" s="32" t="s">
        <v>180</v>
      </c>
      <c r="C89" s="32" t="s">
        <v>181</v>
      </c>
      <c r="D89" s="30">
        <v>848.2</v>
      </c>
      <c r="E89" s="30">
        <v>852</v>
      </c>
      <c r="F89" s="30">
        <v>864</v>
      </c>
      <c r="G89" s="9">
        <f t="shared" si="11"/>
        <v>101.40845070422534</v>
      </c>
      <c r="H89" s="9">
        <f t="shared" si="12"/>
        <v>101.86276821504362</v>
      </c>
    </row>
    <row r="90" spans="1:8" ht="48" customHeight="1" x14ac:dyDescent="0.25">
      <c r="A90" s="30" t="s">
        <v>179</v>
      </c>
      <c r="B90" s="32" t="s">
        <v>183</v>
      </c>
      <c r="C90" s="32" t="s">
        <v>184</v>
      </c>
      <c r="D90" s="30">
        <v>253</v>
      </c>
      <c r="E90" s="30">
        <v>251</v>
      </c>
      <c r="F90" s="30">
        <v>244</v>
      </c>
      <c r="G90" s="9">
        <f t="shared" si="11"/>
        <v>97.211155378486055</v>
      </c>
      <c r="H90" s="9">
        <f t="shared" si="12"/>
        <v>96.442687747035578</v>
      </c>
    </row>
    <row r="91" spans="1:8" x14ac:dyDescent="0.25">
      <c r="A91" s="171" t="s">
        <v>185</v>
      </c>
      <c r="B91" s="171"/>
      <c r="C91" s="171"/>
      <c r="D91" s="171"/>
      <c r="E91" s="171"/>
      <c r="F91" s="171"/>
      <c r="G91" s="171"/>
      <c r="H91" s="171"/>
    </row>
    <row r="92" spans="1:8" ht="47.25" x14ac:dyDescent="0.25">
      <c r="A92" s="30" t="s">
        <v>182</v>
      </c>
      <c r="B92" s="32" t="s">
        <v>187</v>
      </c>
      <c r="C92" s="32" t="s">
        <v>141</v>
      </c>
      <c r="D92" s="30">
        <v>3</v>
      </c>
      <c r="E92" s="30">
        <v>3.5</v>
      </c>
      <c r="F92" s="30">
        <v>4.4000000000000004</v>
      </c>
      <c r="G92" s="9">
        <f t="shared" si="11"/>
        <v>125.71428571428574</v>
      </c>
      <c r="H92" s="9">
        <f t="shared" si="12"/>
        <v>146.66666666666669</v>
      </c>
    </row>
    <row r="93" spans="1:8" ht="31.5" customHeight="1" x14ac:dyDescent="0.25">
      <c r="A93" s="30" t="s">
        <v>186</v>
      </c>
      <c r="B93" s="32" t="s">
        <v>189</v>
      </c>
      <c r="C93" s="32" t="s">
        <v>190</v>
      </c>
      <c r="D93" s="30">
        <v>334.9</v>
      </c>
      <c r="E93" s="30">
        <v>339</v>
      </c>
      <c r="F93" s="30">
        <v>450.2</v>
      </c>
      <c r="G93" s="9">
        <f t="shared" si="11"/>
        <v>132.8023598820059</v>
      </c>
      <c r="H93" s="9">
        <f t="shared" si="12"/>
        <v>134.4281875186623</v>
      </c>
    </row>
    <row r="94" spans="1:8" ht="48" customHeight="1" x14ac:dyDescent="0.25">
      <c r="A94" s="30" t="s">
        <v>188</v>
      </c>
      <c r="B94" s="32" t="s">
        <v>192</v>
      </c>
      <c r="C94" s="32" t="s">
        <v>440</v>
      </c>
      <c r="D94" s="30">
        <v>854.8</v>
      </c>
      <c r="E94" s="30">
        <v>854.8</v>
      </c>
      <c r="F94" s="30">
        <v>854.8</v>
      </c>
      <c r="G94" s="9">
        <f t="shared" ref="G94" si="13">F94/E94*100</f>
        <v>100</v>
      </c>
      <c r="H94" s="9">
        <f t="shared" ref="H94" si="14">F94/D94*100</f>
        <v>100</v>
      </c>
    </row>
    <row r="95" spans="1:8" ht="63" x14ac:dyDescent="0.25">
      <c r="A95" s="30" t="s">
        <v>191</v>
      </c>
      <c r="B95" s="32" t="s">
        <v>194</v>
      </c>
      <c r="C95" s="32" t="s">
        <v>190</v>
      </c>
      <c r="D95" s="30">
        <v>495</v>
      </c>
      <c r="E95" s="30">
        <v>515</v>
      </c>
      <c r="F95" s="30">
        <v>448</v>
      </c>
      <c r="G95" s="9">
        <f t="shared" si="11"/>
        <v>86.990291262135926</v>
      </c>
      <c r="H95" s="9">
        <f t="shared" si="12"/>
        <v>90.505050505050505</v>
      </c>
    </row>
    <row r="96" spans="1:8" ht="47.25" x14ac:dyDescent="0.25">
      <c r="A96" s="30" t="s">
        <v>193</v>
      </c>
      <c r="B96" s="32" t="s">
        <v>196</v>
      </c>
      <c r="C96" s="32" t="s">
        <v>93</v>
      </c>
      <c r="D96" s="30">
        <v>2</v>
      </c>
      <c r="E96" s="30">
        <v>30</v>
      </c>
      <c r="F96" s="20">
        <v>8</v>
      </c>
      <c r="G96" s="9">
        <f t="shared" si="11"/>
        <v>26.666666666666668</v>
      </c>
      <c r="H96" s="9">
        <f t="shared" si="12"/>
        <v>400</v>
      </c>
    </row>
    <row r="97" spans="1:8" ht="78.75" x14ac:dyDescent="0.25">
      <c r="A97" s="30" t="s">
        <v>195</v>
      </c>
      <c r="B97" s="32" t="s">
        <v>198</v>
      </c>
      <c r="C97" s="32" t="s">
        <v>141</v>
      </c>
      <c r="D97" s="30">
        <v>28.7</v>
      </c>
      <c r="E97" s="30">
        <v>31.8</v>
      </c>
      <c r="F97" s="30">
        <v>55</v>
      </c>
      <c r="G97" s="9">
        <f t="shared" si="11"/>
        <v>172.95597484276729</v>
      </c>
      <c r="H97" s="9">
        <f t="shared" si="12"/>
        <v>191.63763066202091</v>
      </c>
    </row>
    <row r="98" spans="1:8" x14ac:dyDescent="0.25">
      <c r="A98" s="171" t="s">
        <v>199</v>
      </c>
      <c r="B98" s="171"/>
      <c r="C98" s="171"/>
      <c r="D98" s="171"/>
      <c r="E98" s="171"/>
      <c r="F98" s="171"/>
      <c r="G98" s="171"/>
      <c r="H98" s="171"/>
    </row>
    <row r="99" spans="1:8" ht="94.5" x14ac:dyDescent="0.25">
      <c r="A99" s="30" t="s">
        <v>197</v>
      </c>
      <c r="B99" s="32" t="s">
        <v>201</v>
      </c>
      <c r="C99" s="32" t="s">
        <v>202</v>
      </c>
      <c r="D99" s="9">
        <v>48493</v>
      </c>
      <c r="E99" s="9">
        <v>52360</v>
      </c>
      <c r="F99" s="9">
        <v>52590.6</v>
      </c>
      <c r="G99" s="9">
        <f t="shared" si="11"/>
        <v>100.44041252864781</v>
      </c>
      <c r="H99" s="9">
        <f t="shared" si="12"/>
        <v>108.44987936403191</v>
      </c>
    </row>
    <row r="100" spans="1:8" ht="31.5" x14ac:dyDescent="0.25">
      <c r="A100" s="144" t="s">
        <v>200</v>
      </c>
      <c r="B100" s="32" t="s">
        <v>204</v>
      </c>
      <c r="C100" s="32" t="s">
        <v>202</v>
      </c>
      <c r="D100" s="9">
        <v>1140.9000000000001</v>
      </c>
      <c r="E100" s="9">
        <v>1160.2</v>
      </c>
      <c r="F100" s="9">
        <v>846.5</v>
      </c>
      <c r="G100" s="9">
        <f t="shared" si="11"/>
        <v>72.961558352008268</v>
      </c>
      <c r="H100" s="9">
        <f t="shared" si="12"/>
        <v>74.195810325181867</v>
      </c>
    </row>
    <row r="101" spans="1:8" ht="31.5" x14ac:dyDescent="0.25">
      <c r="A101" s="146"/>
      <c r="B101" s="32" t="s">
        <v>205</v>
      </c>
      <c r="C101" s="32" t="s">
        <v>202</v>
      </c>
      <c r="D101" s="9">
        <v>467.8</v>
      </c>
      <c r="E101" s="9">
        <v>400.4</v>
      </c>
      <c r="F101" s="9">
        <v>341.9</v>
      </c>
      <c r="G101" s="9">
        <f t="shared" si="11"/>
        <v>85.389610389610397</v>
      </c>
      <c r="H101" s="9">
        <f t="shared" si="12"/>
        <v>73.08678922616501</v>
      </c>
    </row>
    <row r="102" spans="1:8" ht="31.5" x14ac:dyDescent="0.25">
      <c r="A102" s="30" t="s">
        <v>203</v>
      </c>
      <c r="B102" s="32" t="s">
        <v>207</v>
      </c>
      <c r="C102" s="32"/>
      <c r="D102" s="9">
        <v>130</v>
      </c>
      <c r="E102" s="9">
        <v>142.4</v>
      </c>
      <c r="F102" s="9">
        <v>143</v>
      </c>
      <c r="G102" s="9">
        <f t="shared" si="11"/>
        <v>100.42134831460675</v>
      </c>
      <c r="H102" s="9">
        <f t="shared" si="12"/>
        <v>110.00000000000001</v>
      </c>
    </row>
    <row r="103" spans="1:8" ht="63" x14ac:dyDescent="0.25">
      <c r="A103" s="144" t="s">
        <v>206</v>
      </c>
      <c r="B103" s="32" t="s">
        <v>209</v>
      </c>
      <c r="C103" s="32" t="s">
        <v>202</v>
      </c>
      <c r="D103" s="9">
        <v>1469.9</v>
      </c>
      <c r="E103" s="9">
        <v>1687.1</v>
      </c>
      <c r="F103" s="9">
        <v>1532.1</v>
      </c>
      <c r="G103" s="9">
        <f t="shared" si="11"/>
        <v>90.812637069527597</v>
      </c>
      <c r="H103" s="9">
        <f t="shared" si="12"/>
        <v>104.23158037961764</v>
      </c>
    </row>
    <row r="104" spans="1:8" ht="31.5" x14ac:dyDescent="0.25">
      <c r="A104" s="146"/>
      <c r="B104" s="32" t="s">
        <v>205</v>
      </c>
      <c r="C104" s="32" t="s">
        <v>202</v>
      </c>
      <c r="D104" s="9">
        <v>1412.2</v>
      </c>
      <c r="E104" s="9">
        <v>1621</v>
      </c>
      <c r="F104" s="9">
        <v>1471.8</v>
      </c>
      <c r="G104" s="9">
        <f t="shared" si="11"/>
        <v>90.795805058605794</v>
      </c>
      <c r="H104" s="9">
        <f t="shared" si="12"/>
        <v>104.2203653873389</v>
      </c>
    </row>
    <row r="105" spans="1:8" ht="47.25" customHeight="1" x14ac:dyDescent="0.25">
      <c r="A105" s="30" t="s">
        <v>208</v>
      </c>
      <c r="B105" s="32" t="s">
        <v>211</v>
      </c>
      <c r="C105" s="32" t="s">
        <v>202</v>
      </c>
      <c r="D105" s="16">
        <v>1928</v>
      </c>
      <c r="E105" s="16">
        <v>2284.9</v>
      </c>
      <c r="F105" s="16">
        <v>2012.7</v>
      </c>
      <c r="G105" s="9">
        <f t="shared" si="11"/>
        <v>88.087005995886031</v>
      </c>
      <c r="H105" s="9">
        <f t="shared" si="12"/>
        <v>104.39315352697096</v>
      </c>
    </row>
    <row r="106" spans="1:8" ht="31.5" x14ac:dyDescent="0.25">
      <c r="A106" s="30" t="s">
        <v>210</v>
      </c>
      <c r="B106" s="32" t="s">
        <v>213</v>
      </c>
      <c r="C106" s="10" t="s">
        <v>69</v>
      </c>
      <c r="D106" s="35">
        <v>29004</v>
      </c>
      <c r="E106" s="35">
        <v>29294</v>
      </c>
      <c r="F106" s="35">
        <v>29294</v>
      </c>
      <c r="G106" s="9">
        <f t="shared" si="11"/>
        <v>100</v>
      </c>
      <c r="H106" s="9">
        <f t="shared" si="12"/>
        <v>100.99986208798785</v>
      </c>
    </row>
    <row r="107" spans="1:8" ht="47.25" x14ac:dyDescent="0.25">
      <c r="A107" s="30" t="s">
        <v>212</v>
      </c>
      <c r="B107" s="32" t="s">
        <v>215</v>
      </c>
      <c r="C107" s="10" t="s">
        <v>38</v>
      </c>
      <c r="D107" s="35">
        <v>43506</v>
      </c>
      <c r="E107" s="35">
        <v>43941</v>
      </c>
      <c r="F107" s="35">
        <v>43941</v>
      </c>
      <c r="G107" s="9">
        <f t="shared" si="11"/>
        <v>100</v>
      </c>
      <c r="H107" s="9">
        <f t="shared" si="12"/>
        <v>100.99986208798785</v>
      </c>
    </row>
    <row r="108" spans="1:8" ht="31.5" x14ac:dyDescent="0.25">
      <c r="A108" s="30" t="s">
        <v>214</v>
      </c>
      <c r="B108" s="32" t="s">
        <v>217</v>
      </c>
      <c r="C108" s="32" t="s">
        <v>202</v>
      </c>
      <c r="D108" s="19">
        <v>22378.1</v>
      </c>
      <c r="E108" s="19">
        <v>24571.5</v>
      </c>
      <c r="F108" s="19">
        <v>26024.7</v>
      </c>
      <c r="G108" s="9">
        <f t="shared" si="11"/>
        <v>105.91416885416032</v>
      </c>
      <c r="H108" s="9">
        <f t="shared" si="12"/>
        <v>116.2953959451428</v>
      </c>
    </row>
    <row r="109" spans="1:8" ht="31.5" x14ac:dyDescent="0.25">
      <c r="A109" s="30" t="s">
        <v>216</v>
      </c>
      <c r="B109" s="32" t="s">
        <v>219</v>
      </c>
      <c r="C109" s="32" t="s">
        <v>202</v>
      </c>
      <c r="D109" s="9">
        <v>2632.6</v>
      </c>
      <c r="E109" s="9">
        <v>2920.5</v>
      </c>
      <c r="F109" s="9">
        <v>2923</v>
      </c>
      <c r="G109" s="9">
        <f t="shared" si="11"/>
        <v>100.08560178051704</v>
      </c>
      <c r="H109" s="9">
        <f t="shared" si="12"/>
        <v>111.03092000303883</v>
      </c>
    </row>
    <row r="110" spans="1:8" ht="31.5" x14ac:dyDescent="0.25">
      <c r="A110" s="30" t="s">
        <v>218</v>
      </c>
      <c r="B110" s="32" t="s">
        <v>221</v>
      </c>
      <c r="C110" s="32" t="s">
        <v>202</v>
      </c>
      <c r="D110" s="9">
        <v>9981.2000000000007</v>
      </c>
      <c r="E110" s="9">
        <v>11468.7</v>
      </c>
      <c r="F110" s="9">
        <v>11471</v>
      </c>
      <c r="G110" s="9">
        <f t="shared" si="11"/>
        <v>100.02005458334422</v>
      </c>
      <c r="H110" s="9">
        <f t="shared" si="12"/>
        <v>114.92606099466998</v>
      </c>
    </row>
    <row r="111" spans="1:8" ht="78.75" x14ac:dyDescent="0.25">
      <c r="A111" s="30" t="s">
        <v>220</v>
      </c>
      <c r="B111" s="7" t="s">
        <v>223</v>
      </c>
      <c r="C111" s="7" t="s">
        <v>59</v>
      </c>
      <c r="D111" s="9">
        <v>88.2</v>
      </c>
      <c r="E111" s="9">
        <v>88.2</v>
      </c>
      <c r="F111" s="21">
        <v>88</v>
      </c>
      <c r="G111" s="9">
        <f t="shared" si="11"/>
        <v>99.773242630385482</v>
      </c>
      <c r="H111" s="9">
        <f t="shared" si="12"/>
        <v>99.773242630385482</v>
      </c>
    </row>
    <row r="112" spans="1:8" ht="63" x14ac:dyDescent="0.25">
      <c r="A112" s="30" t="s">
        <v>222</v>
      </c>
      <c r="B112" s="32" t="s">
        <v>225</v>
      </c>
      <c r="C112" s="32" t="s">
        <v>202</v>
      </c>
      <c r="D112" s="16">
        <v>14781.9</v>
      </c>
      <c r="E112" s="16">
        <v>15362.4</v>
      </c>
      <c r="F112" s="16">
        <v>15596</v>
      </c>
      <c r="G112" s="9">
        <f t="shared" si="11"/>
        <v>101.52059574024892</v>
      </c>
      <c r="H112" s="9">
        <f t="shared" si="12"/>
        <v>105.50741109059052</v>
      </c>
    </row>
    <row r="113" spans="1:8" ht="63" x14ac:dyDescent="0.25">
      <c r="A113" s="30" t="s">
        <v>224</v>
      </c>
      <c r="B113" s="32" t="s">
        <v>227</v>
      </c>
      <c r="C113" s="10" t="s">
        <v>38</v>
      </c>
      <c r="D113" s="30">
        <v>418</v>
      </c>
      <c r="E113" s="30">
        <v>420.6</v>
      </c>
      <c r="F113" s="30">
        <v>380</v>
      </c>
      <c r="G113" s="9">
        <f t="shared" si="11"/>
        <v>90.347123157394194</v>
      </c>
      <c r="H113" s="9">
        <f t="shared" si="12"/>
        <v>90.909090909090907</v>
      </c>
    </row>
    <row r="114" spans="1:8" ht="47.25" x14ac:dyDescent="0.25">
      <c r="A114" s="30" t="s">
        <v>226</v>
      </c>
      <c r="B114" s="32" t="s">
        <v>229</v>
      </c>
      <c r="C114" s="10" t="s">
        <v>69</v>
      </c>
      <c r="D114" s="30">
        <v>160</v>
      </c>
      <c r="E114" s="30">
        <v>163</v>
      </c>
      <c r="F114" s="30">
        <v>212</v>
      </c>
      <c r="G114" s="9">
        <f t="shared" si="11"/>
        <v>130.06134969325154</v>
      </c>
      <c r="H114" s="9">
        <f t="shared" si="12"/>
        <v>132.5</v>
      </c>
    </row>
    <row r="115" spans="1:8" ht="63" x14ac:dyDescent="0.25">
      <c r="A115" s="30" t="s">
        <v>228</v>
      </c>
      <c r="B115" s="32" t="s">
        <v>231</v>
      </c>
      <c r="C115" s="32" t="s">
        <v>202</v>
      </c>
      <c r="D115" s="34">
        <v>1491.6</v>
      </c>
      <c r="E115" s="34">
        <v>1519.5</v>
      </c>
      <c r="F115" s="34">
        <v>1515.6</v>
      </c>
      <c r="G115" s="9">
        <f t="shared" si="11"/>
        <v>99.743336623889434</v>
      </c>
      <c r="H115" s="9">
        <f t="shared" si="12"/>
        <v>101.60901045856798</v>
      </c>
    </row>
    <row r="116" spans="1:8" ht="31.5" x14ac:dyDescent="0.25">
      <c r="A116" s="30" t="s">
        <v>230</v>
      </c>
      <c r="B116" s="32" t="s">
        <v>233</v>
      </c>
      <c r="C116" s="32" t="s">
        <v>277</v>
      </c>
      <c r="D116" s="30" t="s">
        <v>438</v>
      </c>
      <c r="E116" s="30" t="s">
        <v>410</v>
      </c>
      <c r="F116" s="30" t="s">
        <v>411</v>
      </c>
      <c r="G116" s="30" t="s">
        <v>412</v>
      </c>
      <c r="H116" s="30" t="s">
        <v>439</v>
      </c>
    </row>
    <row r="117" spans="1:8" ht="47.25" x14ac:dyDescent="0.25">
      <c r="A117" s="30" t="s">
        <v>232</v>
      </c>
      <c r="B117" s="32" t="s">
        <v>235</v>
      </c>
      <c r="C117" s="32" t="s">
        <v>202</v>
      </c>
      <c r="D117" s="30">
        <v>337.4</v>
      </c>
      <c r="E117" s="30">
        <v>343.8</v>
      </c>
      <c r="F117" s="30">
        <v>345</v>
      </c>
      <c r="G117" s="9">
        <f t="shared" si="11"/>
        <v>100.34904013961605</v>
      </c>
      <c r="H117" s="9">
        <f t="shared" si="12"/>
        <v>102.25251926496742</v>
      </c>
    </row>
    <row r="118" spans="1:8" ht="110.25" x14ac:dyDescent="0.25">
      <c r="A118" s="30" t="s">
        <v>234</v>
      </c>
      <c r="B118" s="32" t="s">
        <v>237</v>
      </c>
      <c r="C118" s="32" t="s">
        <v>202</v>
      </c>
      <c r="D118" s="9">
        <v>1693</v>
      </c>
      <c r="E118" s="9">
        <v>1796</v>
      </c>
      <c r="F118" s="9">
        <v>1810</v>
      </c>
      <c r="G118" s="9">
        <f t="shared" si="11"/>
        <v>100.77951002227172</v>
      </c>
      <c r="H118" s="9">
        <f t="shared" si="12"/>
        <v>106.9108092144123</v>
      </c>
    </row>
    <row r="119" spans="1:8" x14ac:dyDescent="0.25">
      <c r="A119" s="171" t="s">
        <v>238</v>
      </c>
      <c r="B119" s="171"/>
      <c r="C119" s="171"/>
      <c r="D119" s="171"/>
      <c r="E119" s="171"/>
      <c r="F119" s="171"/>
      <c r="G119" s="171"/>
      <c r="H119" s="171"/>
    </row>
    <row r="120" spans="1:8" ht="63" x14ac:dyDescent="0.25">
      <c r="A120" s="30" t="s">
        <v>236</v>
      </c>
      <c r="B120" s="7" t="s">
        <v>240</v>
      </c>
      <c r="C120" s="32" t="s">
        <v>136</v>
      </c>
      <c r="D120" s="30">
        <v>6361.2</v>
      </c>
      <c r="E120" s="30">
        <v>6559.2</v>
      </c>
      <c r="F120" s="30">
        <v>6967.2</v>
      </c>
      <c r="G120" s="9">
        <f t="shared" si="11"/>
        <v>106.2202707647274</v>
      </c>
      <c r="H120" s="9">
        <f t="shared" si="12"/>
        <v>109.52650443312581</v>
      </c>
    </row>
    <row r="121" spans="1:8" ht="78.75" x14ac:dyDescent="0.25">
      <c r="A121" s="30" t="s">
        <v>239</v>
      </c>
      <c r="B121" s="7" t="s">
        <v>242</v>
      </c>
      <c r="C121" s="32" t="s">
        <v>243</v>
      </c>
      <c r="D121" s="30">
        <v>168.6</v>
      </c>
      <c r="E121" s="30">
        <v>228.9</v>
      </c>
      <c r="F121" s="30">
        <v>217.2</v>
      </c>
      <c r="G121" s="9">
        <f t="shared" si="11"/>
        <v>94.88859764089122</v>
      </c>
      <c r="H121" s="9">
        <f t="shared" si="12"/>
        <v>128.82562277580072</v>
      </c>
    </row>
    <row r="122" spans="1:8" ht="31.5" x14ac:dyDescent="0.25">
      <c r="A122" s="30" t="s">
        <v>241</v>
      </c>
      <c r="B122" s="32" t="s">
        <v>245</v>
      </c>
      <c r="C122" s="32" t="s">
        <v>243</v>
      </c>
      <c r="D122" s="30">
        <v>39.799999999999997</v>
      </c>
      <c r="E122" s="30">
        <v>40.200000000000003</v>
      </c>
      <c r="F122" s="30">
        <v>42.6</v>
      </c>
      <c r="G122" s="9">
        <f t="shared" si="11"/>
        <v>105.97014925373134</v>
      </c>
      <c r="H122" s="9">
        <f t="shared" si="12"/>
        <v>107.03517587939699</v>
      </c>
    </row>
    <row r="123" spans="1:8" x14ac:dyDescent="0.25">
      <c r="A123" s="171" t="s">
        <v>246</v>
      </c>
      <c r="B123" s="171"/>
      <c r="C123" s="171"/>
      <c r="D123" s="171"/>
      <c r="E123" s="171"/>
      <c r="F123" s="171"/>
      <c r="G123" s="171"/>
      <c r="H123" s="171"/>
    </row>
    <row r="124" spans="1:8" ht="47.25" x14ac:dyDescent="0.25">
      <c r="A124" s="30" t="s">
        <v>244</v>
      </c>
      <c r="B124" s="32" t="s">
        <v>248</v>
      </c>
      <c r="C124" s="32" t="s">
        <v>69</v>
      </c>
      <c r="D124" s="30">
        <v>10948</v>
      </c>
      <c r="E124" s="30">
        <v>10290</v>
      </c>
      <c r="F124" s="30">
        <v>9944</v>
      </c>
      <c r="G124" s="9">
        <f t="shared" si="11"/>
        <v>96.637512147716237</v>
      </c>
      <c r="H124" s="9">
        <f t="shared" si="12"/>
        <v>90.82937522835222</v>
      </c>
    </row>
    <row r="125" spans="1:8" ht="47.25" x14ac:dyDescent="0.25">
      <c r="A125" s="30" t="s">
        <v>247</v>
      </c>
      <c r="B125" s="32" t="s">
        <v>250</v>
      </c>
      <c r="C125" s="32" t="s">
        <v>72</v>
      </c>
      <c r="D125" s="30">
        <v>20160</v>
      </c>
      <c r="E125" s="30">
        <v>19170</v>
      </c>
      <c r="F125" s="20">
        <v>11791</v>
      </c>
      <c r="G125" s="9">
        <f t="shared" si="11"/>
        <v>61.507563901930098</v>
      </c>
      <c r="H125" s="9">
        <f t="shared" si="12"/>
        <v>58.48710317460317</v>
      </c>
    </row>
    <row r="126" spans="1:8" ht="141.75" x14ac:dyDescent="0.25">
      <c r="A126" s="30" t="s">
        <v>249</v>
      </c>
      <c r="B126" s="32" t="s">
        <v>252</v>
      </c>
      <c r="C126" s="32" t="s">
        <v>253</v>
      </c>
      <c r="D126" s="9">
        <v>837</v>
      </c>
      <c r="E126" s="9">
        <v>1074</v>
      </c>
      <c r="F126" s="20">
        <v>142.69999999999999</v>
      </c>
      <c r="G126" s="9">
        <f t="shared" si="11"/>
        <v>13.28677839851024</v>
      </c>
      <c r="H126" s="9">
        <f t="shared" si="12"/>
        <v>17.048984468339306</v>
      </c>
    </row>
    <row r="127" spans="1:8" x14ac:dyDescent="0.25">
      <c r="A127" s="171" t="s">
        <v>254</v>
      </c>
      <c r="B127" s="171"/>
      <c r="C127" s="171"/>
      <c r="D127" s="171"/>
      <c r="E127" s="171"/>
      <c r="F127" s="171"/>
      <c r="G127" s="171"/>
      <c r="H127" s="171"/>
    </row>
    <row r="128" spans="1:8" ht="78.75" x14ac:dyDescent="0.25">
      <c r="A128" s="30" t="s">
        <v>251</v>
      </c>
      <c r="B128" s="32" t="s">
        <v>256</v>
      </c>
      <c r="C128" s="32" t="s">
        <v>59</v>
      </c>
      <c r="D128" s="30">
        <v>100</v>
      </c>
      <c r="E128" s="30">
        <v>100</v>
      </c>
      <c r="F128" s="30">
        <v>100</v>
      </c>
      <c r="G128" s="30">
        <v>100</v>
      </c>
      <c r="H128" s="30">
        <v>100</v>
      </c>
    </row>
    <row r="129" spans="1:9" ht="159" customHeight="1" x14ac:dyDescent="0.25">
      <c r="A129" s="30" t="s">
        <v>255</v>
      </c>
      <c r="B129" s="32" t="s">
        <v>258</v>
      </c>
      <c r="C129" s="32" t="s">
        <v>59</v>
      </c>
      <c r="D129" s="30">
        <v>100</v>
      </c>
      <c r="E129" s="30">
        <v>100</v>
      </c>
      <c r="F129" s="30">
        <v>100</v>
      </c>
      <c r="G129" s="30">
        <v>100</v>
      </c>
      <c r="H129" s="30">
        <v>100</v>
      </c>
    </row>
    <row r="130" spans="1:9" ht="78.75" x14ac:dyDescent="0.25">
      <c r="A130" s="30" t="s">
        <v>257</v>
      </c>
      <c r="B130" s="32" t="s">
        <v>260</v>
      </c>
      <c r="C130" s="32" t="s">
        <v>59</v>
      </c>
      <c r="D130" s="30" t="s">
        <v>398</v>
      </c>
      <c r="E130" s="30" t="s">
        <v>398</v>
      </c>
      <c r="F130" s="30" t="s">
        <v>398</v>
      </c>
      <c r="G130" s="30" t="s">
        <v>398</v>
      </c>
      <c r="H130" s="30" t="s">
        <v>398</v>
      </c>
    </row>
    <row r="131" spans="1:9" ht="173.25" x14ac:dyDescent="0.25">
      <c r="A131" s="30" t="s">
        <v>259</v>
      </c>
      <c r="B131" s="32" t="s">
        <v>262</v>
      </c>
      <c r="C131" s="32" t="s">
        <v>69</v>
      </c>
      <c r="D131" s="30">
        <v>4</v>
      </c>
      <c r="E131" s="30">
        <v>3</v>
      </c>
      <c r="F131" s="30">
        <v>3</v>
      </c>
      <c r="G131" s="30">
        <v>100</v>
      </c>
      <c r="H131" s="30">
        <v>75</v>
      </c>
    </row>
    <row r="132" spans="1:9" ht="110.25" x14ac:dyDescent="0.25">
      <c r="A132" s="30" t="s">
        <v>261</v>
      </c>
      <c r="B132" s="32" t="s">
        <v>264</v>
      </c>
      <c r="C132" s="32" t="s">
        <v>265</v>
      </c>
      <c r="D132" s="30">
        <v>15</v>
      </c>
      <c r="E132" s="30">
        <v>15</v>
      </c>
      <c r="F132" s="30">
        <v>15</v>
      </c>
      <c r="G132" s="30">
        <v>100</v>
      </c>
      <c r="H132" s="30">
        <v>100</v>
      </c>
    </row>
    <row r="133" spans="1:9" ht="80.25" customHeight="1" x14ac:dyDescent="0.25">
      <c r="A133" s="30" t="s">
        <v>263</v>
      </c>
      <c r="B133" s="32" t="s">
        <v>267</v>
      </c>
      <c r="C133" s="32" t="s">
        <v>69</v>
      </c>
      <c r="D133" s="30">
        <v>1</v>
      </c>
      <c r="E133" s="30">
        <v>1</v>
      </c>
      <c r="F133" s="30">
        <v>1</v>
      </c>
      <c r="G133" s="30">
        <v>100</v>
      </c>
      <c r="H133" s="30">
        <v>100</v>
      </c>
    </row>
    <row r="134" spans="1:9" ht="96" customHeight="1" x14ac:dyDescent="0.25">
      <c r="A134" s="30" t="s">
        <v>266</v>
      </c>
      <c r="B134" s="32" t="s">
        <v>268</v>
      </c>
      <c r="C134" s="32" t="s">
        <v>69</v>
      </c>
      <c r="D134" s="30">
        <v>0</v>
      </c>
      <c r="E134" s="30">
        <v>10</v>
      </c>
      <c r="F134" s="30">
        <v>10</v>
      </c>
      <c r="G134" s="30">
        <v>100</v>
      </c>
      <c r="H134" s="30"/>
    </row>
    <row r="136" spans="1:9" ht="80.25" customHeight="1" x14ac:dyDescent="0.25">
      <c r="A136" s="155" t="s">
        <v>278</v>
      </c>
      <c r="B136" s="155"/>
      <c r="C136" s="155"/>
      <c r="D136" s="155"/>
      <c r="E136" s="155"/>
      <c r="F136" s="155"/>
      <c r="G136" s="155"/>
      <c r="H136" s="155"/>
    </row>
    <row r="138" spans="1:9" x14ac:dyDescent="0.25">
      <c r="B138" s="24" t="s">
        <v>441</v>
      </c>
      <c r="C138" s="24"/>
      <c r="D138" s="25"/>
      <c r="E138" s="25"/>
      <c r="F138" s="25"/>
      <c r="G138" s="25"/>
      <c r="H138" s="25"/>
      <c r="I138" s="25"/>
    </row>
    <row r="139" spans="1:9" x14ac:dyDescent="0.25">
      <c r="B139" s="24" t="s">
        <v>442</v>
      </c>
      <c r="C139" s="24"/>
      <c r="D139" s="25"/>
      <c r="E139" s="25"/>
      <c r="F139" s="25"/>
      <c r="G139" s="25"/>
      <c r="H139" s="25"/>
      <c r="I139" s="25"/>
    </row>
    <row r="140" spans="1:9" x14ac:dyDescent="0.25">
      <c r="B140" s="24" t="s">
        <v>443</v>
      </c>
      <c r="C140" s="24"/>
      <c r="D140" s="25"/>
      <c r="E140" s="25"/>
      <c r="F140" s="25"/>
      <c r="G140" s="25"/>
      <c r="H140" s="25" t="s">
        <v>444</v>
      </c>
      <c r="I140" s="25"/>
    </row>
    <row r="141" spans="1:9" x14ac:dyDescent="0.25">
      <c r="I141" s="38"/>
    </row>
    <row r="142" spans="1:9" x14ac:dyDescent="0.25">
      <c r="B142" s="38" t="s">
        <v>535</v>
      </c>
      <c r="I142" s="38"/>
    </row>
    <row r="143" spans="1:9" x14ac:dyDescent="0.25">
      <c r="B143" s="37" t="s">
        <v>536</v>
      </c>
      <c r="I143" s="38"/>
    </row>
    <row r="144" spans="1:9" x14ac:dyDescent="0.25">
      <c r="I144" s="38"/>
    </row>
  </sheetData>
  <mergeCells count="45">
    <mergeCell ref="A100:A101"/>
    <mergeCell ref="A103:A104"/>
    <mergeCell ref="A136:H136"/>
    <mergeCell ref="A119:H119"/>
    <mergeCell ref="A123:H123"/>
    <mergeCell ref="A127:H127"/>
    <mergeCell ref="A36:A38"/>
    <mergeCell ref="A40:A44"/>
    <mergeCell ref="A49:A52"/>
    <mergeCell ref="A82:A85"/>
    <mergeCell ref="A80:A81"/>
    <mergeCell ref="A46:H46"/>
    <mergeCell ref="A54:H54"/>
    <mergeCell ref="A58:A59"/>
    <mergeCell ref="B58:B59"/>
    <mergeCell ref="C58:C59"/>
    <mergeCell ref="D58:D59"/>
    <mergeCell ref="E58:E59"/>
    <mergeCell ref="F58:F59"/>
    <mergeCell ref="G58:G59"/>
    <mergeCell ref="H58:H59"/>
    <mergeCell ref="A74:A75"/>
    <mergeCell ref="G64:G65"/>
    <mergeCell ref="H64:H65"/>
    <mergeCell ref="A91:H91"/>
    <mergeCell ref="A98:H98"/>
    <mergeCell ref="A64:A65"/>
    <mergeCell ref="B64:B65"/>
    <mergeCell ref="C64:C65"/>
    <mergeCell ref="D64:D65"/>
    <mergeCell ref="E64:E65"/>
    <mergeCell ref="F64:F65"/>
    <mergeCell ref="A14:A20"/>
    <mergeCell ref="A23:H23"/>
    <mergeCell ref="A24:H24"/>
    <mergeCell ref="A35:H35"/>
    <mergeCell ref="A7:H7"/>
    <mergeCell ref="H4:H5"/>
    <mergeCell ref="A2:H2"/>
    <mergeCell ref="A4:A5"/>
    <mergeCell ref="B4:B5"/>
    <mergeCell ref="C4:C5"/>
    <mergeCell ref="D4:D5"/>
    <mergeCell ref="E4:F4"/>
    <mergeCell ref="G4:G5"/>
  </mergeCells>
  <pageMargins left="0.70866141732283472" right="0.70866141732283472" top="0.74803149606299213" bottom="0.74803149606299213" header="0.31496062992125984" footer="0.31496062992125984"/>
  <pageSetup paperSize="9" orientation="landscape" r:id="rId1"/>
  <ignoredErrors>
    <ignoredError sqref="D29"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форма №1</vt:lpstr>
      <vt:lpstr>форма №2</vt:lpstr>
      <vt:lpstr>форма №3</vt:lpstr>
      <vt:lpstr>'форма №3'!_GoBack</vt:lpstr>
      <vt:lpstr>'форма №3'!Заголовки_для_печати</vt:lpstr>
      <vt:lpstr>'форма №1'!Область_печати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Никулин</dc:creator>
  <cp:lastModifiedBy>pogodin</cp:lastModifiedBy>
  <cp:lastPrinted>2014-04-18T07:51:16Z</cp:lastPrinted>
  <dcterms:created xsi:type="dcterms:W3CDTF">2014-03-25T12:16:53Z</dcterms:created>
  <dcterms:modified xsi:type="dcterms:W3CDTF">2014-06-26T13:40:29Z</dcterms:modified>
</cp:coreProperties>
</file>