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30" yWindow="-210" windowWidth="14250" windowHeight="12240"/>
  </bookViews>
  <sheets>
    <sheet name="01.10.2022" sheetId="2" r:id="rId1"/>
  </sheets>
  <definedNames>
    <definedName name="__bookmark_2" localSheetId="0">#REF!</definedName>
    <definedName name="__bookmark_2">#REF!</definedName>
    <definedName name="_xlnm._FilterDatabase" localSheetId="0" hidden="1">'01.10.2022'!#REF!</definedName>
  </definedNames>
  <calcPr calcId="145621" iterate="1"/>
</workbook>
</file>

<file path=xl/calcChain.xml><?xml version="1.0" encoding="utf-8"?>
<calcChain xmlns="http://schemas.openxmlformats.org/spreadsheetml/2006/main">
  <c r="E27" i="2" l="1"/>
  <c r="F14" i="2" l="1"/>
  <c r="F15" i="2"/>
  <c r="F16" i="2"/>
  <c r="I21" i="2" l="1"/>
  <c r="H19" i="2"/>
  <c r="H15" i="2" s="1"/>
  <c r="H18" i="2"/>
  <c r="H32" i="2"/>
  <c r="H30" i="2" s="1"/>
  <c r="H31" i="2"/>
  <c r="H35" i="2"/>
  <c r="H34" i="2" s="1"/>
  <c r="H39" i="2"/>
  <c r="H38" i="2"/>
  <c r="H42" i="2"/>
  <c r="H43" i="2"/>
  <c r="H25" i="2"/>
  <c r="H16" i="2"/>
  <c r="H12" i="2" s="1"/>
  <c r="G14" i="2"/>
  <c r="G15" i="2"/>
  <c r="G16" i="2"/>
  <c r="E16" i="2"/>
  <c r="E15" i="2"/>
  <c r="E14" i="2"/>
  <c r="F27" i="2"/>
  <c r="F23" i="2" s="1"/>
  <c r="G27" i="2"/>
  <c r="G23" i="2" s="1"/>
  <c r="F28" i="2"/>
  <c r="F24" i="2" s="1"/>
  <c r="G28" i="2"/>
  <c r="G24" i="2" s="1"/>
  <c r="F29" i="2"/>
  <c r="F25" i="2" s="1"/>
  <c r="G29" i="2"/>
  <c r="G25" i="2" s="1"/>
  <c r="E29" i="2"/>
  <c r="E25" i="2" s="1"/>
  <c r="E28" i="2"/>
  <c r="E24" i="2" s="1"/>
  <c r="F41" i="2"/>
  <c r="G41" i="2"/>
  <c r="E41" i="2"/>
  <c r="F34" i="2"/>
  <c r="G34" i="2"/>
  <c r="E34" i="2"/>
  <c r="F37" i="2"/>
  <c r="G37" i="2"/>
  <c r="E37" i="2"/>
  <c r="F30" i="2"/>
  <c r="G30" i="2"/>
  <c r="E30" i="2"/>
  <c r="F17" i="2"/>
  <c r="G17" i="2"/>
  <c r="E17" i="2"/>
  <c r="I41" i="2" l="1"/>
  <c r="H17" i="2"/>
  <c r="H13" i="2" s="1"/>
  <c r="I17" i="2"/>
  <c r="H37" i="2"/>
  <c r="I30" i="2"/>
  <c r="H14" i="2"/>
  <c r="I37" i="2"/>
  <c r="I34" i="2"/>
  <c r="E26" i="2"/>
  <c r="E11" i="2"/>
  <c r="G11" i="2"/>
  <c r="H27" i="2"/>
  <c r="E12" i="2"/>
  <c r="H28" i="2"/>
  <c r="H24" i="2" s="1"/>
  <c r="H11" i="2" s="1"/>
  <c r="H41" i="2"/>
  <c r="F11" i="2"/>
  <c r="G12" i="2"/>
  <c r="G10" i="2"/>
  <c r="F12" i="2"/>
  <c r="F10" i="2"/>
  <c r="E23" i="2"/>
  <c r="E10" i="2" s="1"/>
  <c r="F26" i="2"/>
  <c r="G26" i="2"/>
  <c r="F13" i="2"/>
  <c r="E9" i="2" l="1"/>
  <c r="F9" i="2"/>
  <c r="H23" i="2"/>
  <c r="H10" i="2" s="1"/>
  <c r="H9" i="2" s="1"/>
  <c r="H26" i="2"/>
  <c r="H22" i="2" s="1"/>
  <c r="G9" i="2"/>
  <c r="I26" i="2"/>
  <c r="F22" i="2"/>
  <c r="G13" i="2" l="1"/>
  <c r="E13" i="2" l="1"/>
  <c r="I13" i="2" s="1"/>
  <c r="G22" i="2"/>
  <c r="E22" i="2" l="1"/>
  <c r="I22" i="2" s="1"/>
  <c r="I9" i="2" l="1"/>
</calcChain>
</file>

<file path=xl/sharedStrings.xml><?xml version="1.0" encoding="utf-8"?>
<sst xmlns="http://schemas.openxmlformats.org/spreadsheetml/2006/main" count="75" uniqueCount="40">
  <si>
    <t>№ п/п</t>
  </si>
  <si>
    <t>Наименование</t>
  </si>
  <si>
    <t>Главный распорядитель бюджетных средств</t>
  </si>
  <si>
    <t>Всего</t>
  </si>
  <si>
    <t>управление капитального строительства</t>
  </si>
  <si>
    <t>1.1</t>
  </si>
  <si>
    <t>2</t>
  </si>
  <si>
    <t>2.1</t>
  </si>
  <si>
    <t xml:space="preserve">Муниципальная программа "Развитие образования в муниципальном образовании город-курорт Анапа" </t>
  </si>
  <si>
    <t>Средняя общеобразовательная школа по адресу: г.Анапа, ул. Спортивная 35В</t>
  </si>
  <si>
    <t>управление образования</t>
  </si>
  <si>
    <t>2.2</t>
  </si>
  <si>
    <t>ИНФОРМАЦИЯ</t>
  </si>
  <si>
    <t>Национальный проект "Культура"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</si>
  <si>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</si>
  <si>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</si>
  <si>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(тыс. рублей)</t>
  </si>
  <si>
    <t>1.2</t>
  </si>
  <si>
    <t>управление культуры</t>
  </si>
  <si>
    <t>Средняя общеобразовательная школа по адресу: г.Анапа, ул. Спортивная 35В (оснащение)</t>
  </si>
  <si>
    <t>Федеральный проект "Культурная среда"/Государственная программа Краснодарского края "Развитие общественной инфраструктуры"/Муниципальная программа "Комплексное и устойчивое развитие муниципального образования город-курорт Анапа в сфере строительства и архитектуры"/Строительство объекта "Клуб со зрительным залом на 200 мест по адресу: Краснодарский край, Анапский район, с. Сукко, ул. Советская, д. 99"</t>
  </si>
  <si>
    <t>Федеральный проект "Цифровая культура"/Государственная программа Краснодарского края "Развитие культуры"/Муниципальная программа "Развитие культуры"/Создание виртуальных концертных залов</t>
  </si>
  <si>
    <t>Муниципальная программа "Комплексное и устойчивое развитие муниципального образования город-курорт Анапа в сфере строительства и архитектуры" /Реконструкция МБОУ СОШ № 12 им. А. Каширина по адресу: Анапский район, станица Анапская, ул. Кавказская, 90а</t>
  </si>
  <si>
    <t>2.1.1</t>
  </si>
  <si>
    <t>2.2.2</t>
  </si>
  <si>
    <t>2.2.3</t>
  </si>
  <si>
    <t>Национальный проект "Образование"/Федеральный проект "Современная школа"/Государственная программа Краснодарского края "Развитие общественной инфраструктуры"</t>
  </si>
  <si>
    <t>Процент исполнения к плановым назначениям, %</t>
  </si>
  <si>
    <t>федеральный бюджет</t>
  </si>
  <si>
    <t>краевой бюджет</t>
  </si>
  <si>
    <t>местный бюджет</t>
  </si>
  <si>
    <t>всего</t>
  </si>
  <si>
    <t>ПОФ, доведенные ИОГВ КК</t>
  </si>
  <si>
    <t xml:space="preserve">утверждено </t>
  </si>
  <si>
    <t>исполнено</t>
  </si>
  <si>
    <t>остаток ПОФ</t>
  </si>
  <si>
    <t>8=6-7</t>
  </si>
  <si>
    <t>Уровень бюджета</t>
  </si>
  <si>
    <t>Приобретение (выкуп) общеобразовательной школы на 1550 учащихся во втором микрорайоне жилого района "Горгиппия" на аллее Античной, № 4 в городе-курорте Анапа Краснодарского края</t>
  </si>
  <si>
    <t>на 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</si>
</sst>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8"/>
      <name val="Arial Cyr"/>
      <charset val="204"/>
    </font>
    <font>
      <sz val="9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color indexed="62"/>
      <name val="Arial Cyr"/>
      <charset val="204"/>
    </font>
    <font>
      <sz val="11"/>
      <color rgb="FFFA7D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2" fillId="0" borderId="0"/>
    <xf numFmtId="0" fontId="1" fillId="0" borderId="0" applyFon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3" applyNumberFormat="0" applyAlignment="0" applyProtection="0"/>
    <xf numFmtId="0" fontId="7" fillId="27" borderId="4" applyNumberFormat="0" applyAlignment="0" applyProtection="0"/>
    <xf numFmtId="0" fontId="8" fillId="27" borderId="3" applyNumberFormat="0" applyAlignment="0" applyProtection="0"/>
    <xf numFmtId="0" fontId="1" fillId="0" borderId="9" applyNumberFormat="0">
      <alignment horizontal="right" vertical="top"/>
      <protection locked="0"/>
    </xf>
    <xf numFmtId="0" fontId="1" fillId="0" borderId="9" applyNumberFormat="0">
      <alignment horizontal="right" vertical="top"/>
    </xf>
    <xf numFmtId="49" fontId="1" fillId="28" borderId="9">
      <alignment horizontal="left" vertical="top"/>
    </xf>
    <xf numFmtId="0" fontId="9" fillId="0" borderId="1" applyNumberFormat="0" applyFill="0" applyAlignment="0" applyProtection="0"/>
    <xf numFmtId="0" fontId="10" fillId="0" borderId="10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" fillId="29" borderId="9">
      <alignment horizontal="left" vertical="top" wrapText="1"/>
    </xf>
    <xf numFmtId="0" fontId="1" fillId="30" borderId="9">
      <alignment horizontal="center" vertical="top" wrapText="1"/>
    </xf>
    <xf numFmtId="0" fontId="1" fillId="31" borderId="9">
      <alignment horizontal="center" vertical="top" wrapText="1"/>
    </xf>
    <xf numFmtId="0" fontId="1" fillId="32" borderId="9">
      <alignment horizontal="left" vertical="top" wrapText="1"/>
    </xf>
    <xf numFmtId="0" fontId="12" fillId="0" borderId="8" applyNumberFormat="0" applyFill="0" applyAlignment="0" applyProtection="0"/>
    <xf numFmtId="0" fontId="13" fillId="33" borderId="6" applyNumberFormat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1" fillId="0" borderId="0" applyFont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8" fillId="0" borderId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6" borderId="7" applyNumberFormat="0" applyFont="0" applyAlignment="0" applyProtection="0"/>
    <xf numFmtId="49" fontId="21" fillId="37" borderId="9">
      <alignment horizontal="left" vertical="top" wrapText="1"/>
    </xf>
    <xf numFmtId="0" fontId="22" fillId="0" borderId="5" applyNumberFormat="0" applyFill="0" applyAlignment="0" applyProtection="0"/>
    <xf numFmtId="0" fontId="23" fillId="0" borderId="11" applyAlignment="0">
      <alignment horizontal="center" vertical="center" wrapText="1"/>
    </xf>
    <xf numFmtId="0" fontId="24" fillId="19" borderId="5" applyBorder="0" applyAlignment="0">
      <alignment horizontal="center" vertical="center" wrapText="1"/>
    </xf>
    <xf numFmtId="0" fontId="1" fillId="38" borderId="12" applyFont="0" applyBorder="0" applyAlignment="0">
      <alignment horizontal="center" vertical="center" wrapText="1"/>
    </xf>
    <xf numFmtId="0" fontId="24" fillId="39" borderId="0" applyFont="0" applyAlignment="0">
      <alignment horizontal="center" vertical="center" wrapText="1"/>
    </xf>
    <xf numFmtId="0" fontId="2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6" fillId="40" borderId="0" applyNumberFormat="0" applyBorder="0" applyAlignment="0" applyProtection="0"/>
    <xf numFmtId="0" fontId="1" fillId="32" borderId="9">
      <alignment horizontal="left" vertical="top" wrapText="1"/>
    </xf>
  </cellStyleXfs>
  <cellXfs count="53">
    <xf numFmtId="0" fontId="0" fillId="0" borderId="0" xfId="0"/>
    <xf numFmtId="49" fontId="28" fillId="0" borderId="0" xfId="58" applyNumberFormat="1" applyFont="1" applyFill="1"/>
    <xf numFmtId="0" fontId="28" fillId="0" borderId="0" xfId="58" applyFont="1" applyFill="1"/>
    <xf numFmtId="0" fontId="34" fillId="0" borderId="0" xfId="73" applyFont="1" applyFill="1"/>
    <xf numFmtId="0" fontId="34" fillId="0" borderId="0" xfId="2" applyFont="1" applyFill="1"/>
    <xf numFmtId="0" fontId="34" fillId="0" borderId="0" xfId="0" applyFont="1" applyFill="1"/>
    <xf numFmtId="0" fontId="29" fillId="0" borderId="13" xfId="2" applyFont="1" applyFill="1" applyBorder="1" applyAlignment="1">
      <alignment vertical="center" wrapText="1"/>
    </xf>
    <xf numFmtId="164" fontId="31" fillId="0" borderId="13" xfId="2" applyNumberFormat="1" applyFont="1" applyFill="1" applyBorder="1" applyAlignment="1">
      <alignment vertical="top" wrapText="1"/>
    </xf>
    <xf numFmtId="49" fontId="29" fillId="0" borderId="13" xfId="2" applyNumberFormat="1" applyFont="1" applyFill="1" applyBorder="1" applyAlignment="1">
      <alignment horizontal="center" vertical="top" wrapText="1"/>
    </xf>
    <xf numFmtId="0" fontId="29" fillId="0" borderId="13" xfId="2" applyFont="1" applyFill="1" applyBorder="1" applyAlignment="1">
      <alignment horizontal="center" vertical="top" wrapText="1"/>
    </xf>
    <xf numFmtId="164" fontId="29" fillId="0" borderId="13" xfId="2" applyNumberFormat="1" applyFont="1" applyFill="1" applyBorder="1" applyAlignment="1">
      <alignment vertical="top" wrapText="1"/>
    </xf>
    <xf numFmtId="49" fontId="29" fillId="0" borderId="11" xfId="2" applyNumberFormat="1" applyFont="1" applyFill="1" applyBorder="1" applyAlignment="1">
      <alignment horizontal="center" vertical="top" wrapText="1"/>
    </xf>
    <xf numFmtId="0" fontId="29" fillId="0" borderId="19" xfId="2" applyFont="1" applyFill="1" applyBorder="1" applyAlignment="1">
      <alignment horizontal="left" vertical="top" wrapText="1"/>
    </xf>
    <xf numFmtId="0" fontId="29" fillId="0" borderId="13" xfId="73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58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 wrapText="1"/>
    </xf>
    <xf numFmtId="0" fontId="32" fillId="0" borderId="13" xfId="58" applyFont="1" applyFill="1" applyBorder="1" applyAlignment="1">
      <alignment horizontal="center" vertical="center"/>
    </xf>
    <xf numFmtId="0" fontId="29" fillId="0" borderId="13" xfId="58" applyFont="1" applyFill="1" applyBorder="1" applyAlignment="1">
      <alignment horizontal="center" vertical="center"/>
    </xf>
    <xf numFmtId="0" fontId="23" fillId="0" borderId="0" xfId="0" applyFont="1" applyFill="1"/>
    <xf numFmtId="164" fontId="31" fillId="0" borderId="13" xfId="63" applyNumberFormat="1" applyFont="1" applyFill="1" applyBorder="1" applyAlignment="1" applyProtection="1">
      <alignment horizontal="right" vertical="top" wrapText="1"/>
      <protection hidden="1"/>
    </xf>
    <xf numFmtId="164" fontId="29" fillId="0" borderId="13" xfId="63" applyNumberFormat="1" applyFont="1" applyFill="1" applyBorder="1" applyAlignment="1" applyProtection="1">
      <alignment horizontal="right" vertical="top" wrapText="1"/>
      <protection hidden="1"/>
    </xf>
    <xf numFmtId="0" fontId="35" fillId="0" borderId="13" xfId="2" applyFont="1" applyFill="1" applyBorder="1" applyAlignment="1">
      <alignment horizontal="center" vertical="top" wrapText="1"/>
    </xf>
    <xf numFmtId="0" fontId="29" fillId="0" borderId="16" xfId="2" applyFont="1" applyFill="1" applyBorder="1" applyAlignment="1">
      <alignment vertical="center" wrapText="1"/>
    </xf>
    <xf numFmtId="0" fontId="29" fillId="0" borderId="15" xfId="2" applyFont="1" applyFill="1" applyBorder="1" applyAlignment="1">
      <alignment vertical="center" wrapText="1"/>
    </xf>
    <xf numFmtId="0" fontId="32" fillId="0" borderId="11" xfId="58" applyFont="1" applyFill="1" applyBorder="1" applyAlignment="1">
      <alignment horizontal="center" vertical="center"/>
    </xf>
    <xf numFmtId="0" fontId="29" fillId="0" borderId="11" xfId="58" applyFont="1" applyFill="1" applyBorder="1" applyAlignment="1">
      <alignment horizontal="center" vertical="center" wrapText="1"/>
    </xf>
    <xf numFmtId="0" fontId="29" fillId="0" borderId="11" xfId="58" applyFont="1" applyFill="1" applyBorder="1" applyAlignment="1">
      <alignment horizontal="center" vertical="center"/>
    </xf>
    <xf numFmtId="0" fontId="31" fillId="0" borderId="13" xfId="2" applyFont="1" applyFill="1" applyBorder="1" applyAlignment="1">
      <alignment vertical="center" wrapText="1"/>
    </xf>
    <xf numFmtId="0" fontId="36" fillId="0" borderId="13" xfId="2" applyFont="1" applyFill="1" applyBorder="1" applyAlignment="1">
      <alignment horizontal="center" vertical="top" wrapText="1"/>
    </xf>
    <xf numFmtId="49" fontId="29" fillId="0" borderId="16" xfId="2" applyNumberFormat="1" applyFont="1" applyFill="1" applyBorder="1" applyAlignment="1">
      <alignment horizontal="center" vertical="top" wrapText="1"/>
    </xf>
    <xf numFmtId="49" fontId="29" fillId="0" borderId="15" xfId="2" applyNumberFormat="1" applyFont="1" applyFill="1" applyBorder="1" applyAlignment="1">
      <alignment horizontal="center" vertical="top" wrapText="1"/>
    </xf>
    <xf numFmtId="0" fontId="29" fillId="0" borderId="19" xfId="2" applyFont="1" applyFill="1" applyBorder="1" applyAlignment="1">
      <alignment horizontal="center" vertical="center" wrapText="1"/>
    </xf>
    <xf numFmtId="0" fontId="30" fillId="0" borderId="20" xfId="1" applyFont="1" applyFill="1" applyBorder="1" applyAlignment="1">
      <alignment horizontal="left" vertical="top" wrapText="1"/>
    </xf>
    <xf numFmtId="0" fontId="30" fillId="0" borderId="21" xfId="1" applyFont="1" applyFill="1" applyBorder="1" applyAlignment="1">
      <alignment horizontal="left" vertical="top" wrapText="1"/>
    </xf>
    <xf numFmtId="0" fontId="30" fillId="0" borderId="22" xfId="1" applyFont="1" applyFill="1" applyBorder="1" applyAlignment="1">
      <alignment horizontal="left" vertical="top" wrapText="1"/>
    </xf>
    <xf numFmtId="0" fontId="30" fillId="0" borderId="23" xfId="1" applyFont="1" applyFill="1" applyBorder="1" applyAlignment="1">
      <alignment horizontal="left" vertical="top" wrapText="1"/>
    </xf>
    <xf numFmtId="0" fontId="29" fillId="0" borderId="11" xfId="2" applyFont="1" applyFill="1" applyBorder="1" applyAlignment="1">
      <alignment horizontal="center" vertical="center" wrapText="1"/>
    </xf>
    <xf numFmtId="0" fontId="28" fillId="0" borderId="0" xfId="58" applyFont="1" applyFill="1" applyAlignment="1">
      <alignment horizontal="right"/>
    </xf>
    <xf numFmtId="0" fontId="29" fillId="0" borderId="11" xfId="2" applyFont="1" applyFill="1" applyBorder="1" applyAlignment="1">
      <alignment horizontal="center" vertical="top" wrapText="1"/>
    </xf>
    <xf numFmtId="0" fontId="29" fillId="0" borderId="16" xfId="2" applyFont="1" applyFill="1" applyBorder="1" applyAlignment="1">
      <alignment horizontal="center" vertical="top" wrapText="1"/>
    </xf>
    <xf numFmtId="0" fontId="29" fillId="0" borderId="15" xfId="2" applyFont="1" applyFill="1" applyBorder="1" applyAlignment="1">
      <alignment horizontal="center" vertical="top" wrapText="1"/>
    </xf>
    <xf numFmtId="0" fontId="29" fillId="0" borderId="11" xfId="2" applyFont="1" applyFill="1" applyBorder="1" applyAlignment="1">
      <alignment horizontal="left" vertical="top" wrapText="1"/>
    </xf>
    <xf numFmtId="0" fontId="29" fillId="0" borderId="16" xfId="2" applyFont="1" applyFill="1" applyBorder="1" applyAlignment="1">
      <alignment horizontal="left" vertical="top" wrapText="1"/>
    </xf>
    <xf numFmtId="0" fontId="29" fillId="0" borderId="15" xfId="2" applyFont="1" applyFill="1" applyBorder="1" applyAlignment="1">
      <alignment horizontal="left" vertical="top" wrapText="1"/>
    </xf>
    <xf numFmtId="0" fontId="30" fillId="0" borderId="17" xfId="1" applyFont="1" applyFill="1" applyBorder="1" applyAlignment="1">
      <alignment horizontal="left" vertical="top" wrapText="1"/>
    </xf>
    <xf numFmtId="0" fontId="30" fillId="0" borderId="14" xfId="1" applyFont="1" applyFill="1" applyBorder="1" applyAlignment="1">
      <alignment horizontal="left" vertical="top" wrapText="1"/>
    </xf>
    <xf numFmtId="0" fontId="27" fillId="0" borderId="0" xfId="92" applyNumberFormat="1" applyFont="1" applyFill="1" applyAlignment="1" applyProtection="1">
      <alignment horizontal="center"/>
      <protection hidden="1"/>
    </xf>
    <xf numFmtId="0" fontId="33" fillId="0" borderId="0" xfId="92" applyFont="1" applyFill="1" applyAlignment="1" applyProtection="1">
      <alignment horizontal="center" vertical="top" wrapText="1"/>
      <protection hidden="1"/>
    </xf>
    <xf numFmtId="0" fontId="32" fillId="0" borderId="17" xfId="58" applyFont="1" applyFill="1" applyBorder="1" applyAlignment="1">
      <alignment horizontal="center" vertical="center" wrapText="1"/>
    </xf>
    <xf numFmtId="0" fontId="32" fillId="0" borderId="18" xfId="58" applyFont="1" applyFill="1" applyBorder="1" applyAlignment="1">
      <alignment horizontal="center" vertical="center" wrapText="1"/>
    </xf>
    <xf numFmtId="0" fontId="32" fillId="0" borderId="14" xfId="58" applyFont="1" applyFill="1" applyBorder="1" applyAlignment="1">
      <alignment horizontal="center" vertical="center" wrapText="1"/>
    </xf>
    <xf numFmtId="0" fontId="29" fillId="0" borderId="11" xfId="2" applyFont="1" applyFill="1" applyBorder="1" applyAlignment="1">
      <alignment horizontal="center" vertical="center" wrapText="1"/>
    </xf>
    <xf numFmtId="0" fontId="29" fillId="0" borderId="15" xfId="2" applyFont="1" applyFill="1" applyBorder="1" applyAlignment="1">
      <alignment horizontal="center" vertical="center" wrapText="1"/>
    </xf>
  </cellXfs>
  <cellStyles count="124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Comma" xfId="21"/>
    <cellStyle name="Comma [0]" xfId="22"/>
    <cellStyle name="Currency" xfId="23"/>
    <cellStyle name="Currency [0]" xfId="24"/>
    <cellStyle name="Normal" xfId="25"/>
    <cellStyle name="Normal 2" xfId="26"/>
    <cellStyle name="Percent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Данные (редактируемые)" xfId="37"/>
    <cellStyle name="Данные (только для чтения)" xfId="38"/>
    <cellStyle name="Заголовки полей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 меры" xfId="44"/>
    <cellStyle name="Заголовок результата расчета" xfId="45"/>
    <cellStyle name="Заголовок свободного показателя" xfId="46"/>
    <cellStyle name="Значение фильтра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0 2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5 2" xfId="65"/>
    <cellStyle name="Обычный 2 16" xfId="66"/>
    <cellStyle name="Обычный 2 17" xfId="67"/>
    <cellStyle name="Обычный 2 18" xfId="68"/>
    <cellStyle name="Обычный 2 19" xfId="69"/>
    <cellStyle name="Обычный 2 2" xfId="70"/>
    <cellStyle name="Обычный 2 2 10" xfId="71"/>
    <cellStyle name="Обычный 2 2 2" xfId="72"/>
    <cellStyle name="Обычный 2 2 2 2" xfId="73"/>
    <cellStyle name="Обычный 2 2 3" xfId="74"/>
    <cellStyle name="Обычный 2 2 4" xfId="75"/>
    <cellStyle name="Обычный 2 2 5" xfId="76"/>
    <cellStyle name="Обычный 2 20" xfId="77"/>
    <cellStyle name="Обычный 2 20 2" xfId="78"/>
    <cellStyle name="Обычный 2 21" xfId="79"/>
    <cellStyle name="Обычный 2 22" xfId="80"/>
    <cellStyle name="Обычный 2 22 2" xfId="81"/>
    <cellStyle name="Обычный 2 23" xfId="82"/>
    <cellStyle name="Обычный 2 24" xfId="83"/>
    <cellStyle name="Обычный 2 25" xfId="84"/>
    <cellStyle name="Обычный 2 25 2" xfId="85"/>
    <cellStyle name="Обычный 2 26" xfId="86"/>
    <cellStyle name="Обычный 2 27" xfId="87"/>
    <cellStyle name="Обычный 2 27 2" xfId="88"/>
    <cellStyle name="Обычный 2 3" xfId="89"/>
    <cellStyle name="Обычный 2 4" xfId="90"/>
    <cellStyle name="Обычный 2 46" xfId="91"/>
    <cellStyle name="Обычный 2 47" xfId="92"/>
    <cellStyle name="Обычный 2 48" xfId="93"/>
    <cellStyle name="Обычный 2 5" xfId="94"/>
    <cellStyle name="Обычный 2 5 2" xfId="95"/>
    <cellStyle name="Обычный 2 6" xfId="96"/>
    <cellStyle name="Обычный 2 7" xfId="97"/>
    <cellStyle name="Обычный 2 8" xfId="98"/>
    <cellStyle name="Обычный 2 9" xfId="99"/>
    <cellStyle name="Обычный 21" xfId="100"/>
    <cellStyle name="Обычный 3" xfId="101"/>
    <cellStyle name="Обычный 3 2" xfId="102"/>
    <cellStyle name="Обычный 4" xfId="103"/>
    <cellStyle name="Обычный 4 2" xfId="104"/>
    <cellStyle name="Обычный 4 3" xfId="105"/>
    <cellStyle name="Обычный 5" xfId="106"/>
    <cellStyle name="Обычный 5 2" xfId="2"/>
    <cellStyle name="Обычный 6" xfId="107"/>
    <cellStyle name="Обычный 7" xfId="108"/>
    <cellStyle name="Обычный 8" xfId="109"/>
    <cellStyle name="Обычный 9" xfId="110"/>
    <cellStyle name="Обычный 9 2" xfId="1"/>
    <cellStyle name="Плохой 2" xfId="111"/>
    <cellStyle name="Пояснение 2" xfId="112"/>
    <cellStyle name="Примечание 2" xfId="113"/>
    <cellStyle name="Свойства элементов измерения" xfId="114"/>
    <cellStyle name="Связанная ячейка 2" xfId="115"/>
    <cellStyle name="Стиль 1" xfId="116"/>
    <cellStyle name="Стиль 2" xfId="117"/>
    <cellStyle name="Стиль 3" xfId="118"/>
    <cellStyle name="Стиль 4" xfId="119"/>
    <cellStyle name="Текст предупреждения 2" xfId="120"/>
    <cellStyle name="Финансовый 2" xfId="121"/>
    <cellStyle name="Хороший 2" xfId="122"/>
    <cellStyle name="Элементы осей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49"/>
  <sheetViews>
    <sheetView tabSelected="1" zoomScale="75" zoomScaleNormal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21" sqref="I21"/>
    </sheetView>
  </sheetViews>
  <sheetFormatPr defaultRowHeight="14.25" x14ac:dyDescent="0.2"/>
  <cols>
    <col min="1" max="1" width="6" style="5" customWidth="1"/>
    <col min="2" max="2" width="60.5703125" style="5" customWidth="1"/>
    <col min="3" max="3" width="15.140625" style="5" customWidth="1"/>
    <col min="4" max="4" width="18.42578125" style="5" customWidth="1"/>
    <col min="5" max="5" width="12.28515625" style="5" customWidth="1"/>
    <col min="6" max="6" width="12.140625" style="5" customWidth="1"/>
    <col min="7" max="7" width="12.28515625" style="5" customWidth="1"/>
    <col min="8" max="8" width="12.7109375" style="5" customWidth="1"/>
    <col min="9" max="9" width="13.7109375" style="5" customWidth="1"/>
    <col min="10" max="16384" width="9.140625" style="5"/>
  </cols>
  <sheetData>
    <row r="1" spans="1:9" ht="18.75" x14ac:dyDescent="0.3">
      <c r="A1" s="46" t="s">
        <v>12</v>
      </c>
      <c r="B1" s="46"/>
      <c r="C1" s="46"/>
      <c r="D1" s="46"/>
      <c r="E1" s="46"/>
      <c r="F1" s="46"/>
      <c r="G1" s="46"/>
      <c r="H1" s="46"/>
      <c r="I1" s="46"/>
    </row>
    <row r="2" spans="1:9" s="3" customFormat="1" ht="19.5" customHeight="1" x14ac:dyDescent="0.2">
      <c r="A2" s="47" t="s">
        <v>14</v>
      </c>
      <c r="B2" s="47"/>
      <c r="C2" s="47"/>
      <c r="D2" s="47"/>
      <c r="E2" s="47"/>
      <c r="F2" s="47"/>
      <c r="G2" s="47"/>
      <c r="H2" s="47"/>
      <c r="I2" s="47"/>
    </row>
    <row r="3" spans="1:9" s="3" customFormat="1" ht="20.25" customHeight="1" x14ac:dyDescent="0.2">
      <c r="A3" s="47" t="s">
        <v>15</v>
      </c>
      <c r="B3" s="47"/>
      <c r="C3" s="47"/>
      <c r="D3" s="47"/>
      <c r="E3" s="47"/>
      <c r="F3" s="47"/>
      <c r="G3" s="47"/>
      <c r="H3" s="47"/>
      <c r="I3" s="47"/>
    </row>
    <row r="4" spans="1:9" ht="18" customHeight="1" x14ac:dyDescent="0.2">
      <c r="A4" s="47" t="s">
        <v>39</v>
      </c>
      <c r="B4" s="47"/>
      <c r="C4" s="47"/>
      <c r="D4" s="47"/>
      <c r="E4" s="47"/>
      <c r="F4" s="47"/>
      <c r="G4" s="47"/>
      <c r="H4" s="47"/>
      <c r="I4" s="47"/>
    </row>
    <row r="5" spans="1:9" ht="13.5" customHeight="1" x14ac:dyDescent="0.25">
      <c r="I5" s="18" t="s">
        <v>16</v>
      </c>
    </row>
    <row r="6" spans="1:9" ht="20.25" customHeight="1" x14ac:dyDescent="0.2">
      <c r="A6" s="51" t="s">
        <v>0</v>
      </c>
      <c r="B6" s="51" t="s">
        <v>1</v>
      </c>
      <c r="C6" s="51" t="s">
        <v>2</v>
      </c>
      <c r="D6" s="51" t="s">
        <v>37</v>
      </c>
      <c r="E6" s="48" t="s">
        <v>39</v>
      </c>
      <c r="F6" s="49"/>
      <c r="G6" s="49"/>
      <c r="H6" s="50"/>
      <c r="I6" s="51" t="s">
        <v>27</v>
      </c>
    </row>
    <row r="7" spans="1:9" ht="57.75" customHeight="1" x14ac:dyDescent="0.2">
      <c r="A7" s="52"/>
      <c r="B7" s="52"/>
      <c r="C7" s="52"/>
      <c r="D7" s="52"/>
      <c r="E7" s="24" t="s">
        <v>33</v>
      </c>
      <c r="F7" s="25" t="s">
        <v>32</v>
      </c>
      <c r="G7" s="26" t="s">
        <v>34</v>
      </c>
      <c r="H7" s="25" t="s">
        <v>35</v>
      </c>
      <c r="I7" s="52"/>
    </row>
    <row r="8" spans="1:9" ht="15" x14ac:dyDescent="0.2">
      <c r="A8" s="36">
        <v>1</v>
      </c>
      <c r="B8" s="31">
        <v>2</v>
      </c>
      <c r="C8" s="15">
        <v>3</v>
      </c>
      <c r="D8" s="15">
        <v>4</v>
      </c>
      <c r="E8" s="16">
        <v>5</v>
      </c>
      <c r="F8" s="14">
        <v>6</v>
      </c>
      <c r="G8" s="17">
        <v>7</v>
      </c>
      <c r="H8" s="17" t="s">
        <v>36</v>
      </c>
      <c r="I8" s="13">
        <v>9</v>
      </c>
    </row>
    <row r="9" spans="1:9" ht="16.5" customHeight="1" x14ac:dyDescent="0.2">
      <c r="A9" s="44" t="s">
        <v>3</v>
      </c>
      <c r="B9" s="45"/>
      <c r="C9" s="6"/>
      <c r="D9" s="27"/>
      <c r="E9" s="7">
        <f>SUM(E10:E12)</f>
        <v>2625617.4</v>
      </c>
      <c r="F9" s="7">
        <f t="shared" ref="F9:H9" si="0">SUM(F10:F12)</f>
        <v>2190273.9999999995</v>
      </c>
      <c r="G9" s="7">
        <f t="shared" si="0"/>
        <v>2289195.4</v>
      </c>
      <c r="H9" s="7">
        <f t="shared" si="0"/>
        <v>17832.999999999865</v>
      </c>
      <c r="I9" s="19">
        <f>IF(E9&lt;&gt;0,G9/E9*100,1)</f>
        <v>87.186937441837486</v>
      </c>
    </row>
    <row r="10" spans="1:9" ht="27" customHeight="1" x14ac:dyDescent="0.2">
      <c r="A10" s="32"/>
      <c r="B10" s="33"/>
      <c r="C10" s="22"/>
      <c r="D10" s="28" t="s">
        <v>28</v>
      </c>
      <c r="E10" s="7">
        <f>E14+E23</f>
        <v>1496903</v>
      </c>
      <c r="F10" s="7">
        <f t="shared" ref="F10:G10" si="1">F14+F23</f>
        <v>1327309.7999999998</v>
      </c>
      <c r="G10" s="7">
        <f t="shared" si="1"/>
        <v>1317728.8999999999</v>
      </c>
      <c r="H10" s="7">
        <f t="shared" ref="H10" si="2">H14+H23</f>
        <v>9580.9000000000051</v>
      </c>
      <c r="I10" s="19"/>
    </row>
    <row r="11" spans="1:9" ht="16.5" customHeight="1" x14ac:dyDescent="0.2">
      <c r="A11" s="32"/>
      <c r="B11" s="33"/>
      <c r="C11" s="22"/>
      <c r="D11" s="28" t="s">
        <v>29</v>
      </c>
      <c r="E11" s="7">
        <f>E15+E24</f>
        <v>996061.10000000009</v>
      </c>
      <c r="F11" s="7">
        <f t="shared" ref="F11:G11" si="3">F15+F24</f>
        <v>862964.19999999984</v>
      </c>
      <c r="G11" s="7">
        <f t="shared" si="3"/>
        <v>854712.10000000009</v>
      </c>
      <c r="H11" s="7">
        <f t="shared" ref="H11" si="4">H15+H24</f>
        <v>8252.0999999998603</v>
      </c>
      <c r="I11" s="19"/>
    </row>
    <row r="12" spans="1:9" ht="16.5" customHeight="1" x14ac:dyDescent="0.2">
      <c r="A12" s="34"/>
      <c r="B12" s="35"/>
      <c r="C12" s="23"/>
      <c r="D12" s="28" t="s">
        <v>30</v>
      </c>
      <c r="E12" s="7">
        <f>E16+E25</f>
        <v>132653.30000000002</v>
      </c>
      <c r="F12" s="7">
        <f t="shared" ref="F12:G12" si="5">F16+F25</f>
        <v>0</v>
      </c>
      <c r="G12" s="7">
        <f t="shared" si="5"/>
        <v>116754.40000000001</v>
      </c>
      <c r="H12" s="7">
        <f t="shared" ref="H12" si="6">H16+H25</f>
        <v>0</v>
      </c>
      <c r="I12" s="19"/>
    </row>
    <row r="13" spans="1:9" s="4" customFormat="1" ht="17.25" customHeight="1" x14ac:dyDescent="0.2">
      <c r="A13" s="29">
        <v>1</v>
      </c>
      <c r="B13" s="42" t="s">
        <v>13</v>
      </c>
      <c r="C13" s="38"/>
      <c r="D13" s="9" t="s">
        <v>31</v>
      </c>
      <c r="E13" s="10">
        <f>E17+E21</f>
        <v>62050.2</v>
      </c>
      <c r="F13" s="10">
        <f>F17+F21</f>
        <v>27132.600000000002</v>
      </c>
      <c r="G13" s="10">
        <f>G17+G21</f>
        <v>22309.3</v>
      </c>
      <c r="H13" s="10">
        <f>H17+H21</f>
        <v>8232.8000000000029</v>
      </c>
      <c r="I13" s="20">
        <f>IF(E13&lt;&gt;0,G13/E13*100,1)</f>
        <v>35.953631092244663</v>
      </c>
    </row>
    <row r="14" spans="1:9" s="4" customFormat="1" ht="17.25" customHeight="1" x14ac:dyDescent="0.2">
      <c r="A14" s="29"/>
      <c r="B14" s="42"/>
      <c r="C14" s="39"/>
      <c r="D14" s="21" t="s">
        <v>28</v>
      </c>
      <c r="E14" s="10">
        <f>E18+E21</f>
        <v>41000</v>
      </c>
      <c r="F14" s="10">
        <f t="shared" ref="F14" si="7">F18+F21</f>
        <v>21383.4</v>
      </c>
      <c r="G14" s="10">
        <f t="shared" ref="G14" si="8">G18+G21</f>
        <v>14961.8</v>
      </c>
      <c r="H14" s="10">
        <f t="shared" ref="H14" si="9">H18+H21</f>
        <v>6421.6000000000022</v>
      </c>
      <c r="I14" s="20"/>
    </row>
    <row r="15" spans="1:9" s="4" customFormat="1" ht="17.25" customHeight="1" x14ac:dyDescent="0.2">
      <c r="A15" s="29"/>
      <c r="B15" s="42"/>
      <c r="C15" s="39"/>
      <c r="D15" s="21" t="s">
        <v>29</v>
      </c>
      <c r="E15" s="10">
        <f>E19</f>
        <v>11282.1</v>
      </c>
      <c r="F15" s="10">
        <f t="shared" ref="F15" si="10">F19</f>
        <v>5749.2</v>
      </c>
      <c r="G15" s="10">
        <f t="shared" ref="G15" si="11">G19</f>
        <v>3938</v>
      </c>
      <c r="H15" s="10">
        <f t="shared" ref="H15" si="12">H19</f>
        <v>1811.1999999999998</v>
      </c>
      <c r="I15" s="20"/>
    </row>
    <row r="16" spans="1:9" s="4" customFormat="1" ht="17.25" customHeight="1" x14ac:dyDescent="0.2">
      <c r="A16" s="30"/>
      <c r="B16" s="43"/>
      <c r="C16" s="40"/>
      <c r="D16" s="21" t="s">
        <v>30</v>
      </c>
      <c r="E16" s="10">
        <f>E20</f>
        <v>9768.1</v>
      </c>
      <c r="F16" s="10">
        <f t="shared" ref="F16" si="13">F20</f>
        <v>0</v>
      </c>
      <c r="G16" s="10">
        <f t="shared" ref="G16" si="14">G20</f>
        <v>3409.5</v>
      </c>
      <c r="H16" s="10">
        <f t="shared" ref="H16" si="15">H20</f>
        <v>0</v>
      </c>
      <c r="I16" s="20"/>
    </row>
    <row r="17" spans="1:9" s="4" customFormat="1" ht="63" customHeight="1" x14ac:dyDescent="0.2">
      <c r="A17" s="11" t="s">
        <v>5</v>
      </c>
      <c r="B17" s="41" t="s">
        <v>20</v>
      </c>
      <c r="C17" s="38" t="s">
        <v>4</v>
      </c>
      <c r="D17" s="9" t="s">
        <v>31</v>
      </c>
      <c r="E17" s="10">
        <f>SUM(E18:E20)</f>
        <v>61050.2</v>
      </c>
      <c r="F17" s="10">
        <f t="shared" ref="F17:H17" si="16">SUM(F18:F20)</f>
        <v>26132.600000000002</v>
      </c>
      <c r="G17" s="10">
        <f t="shared" si="16"/>
        <v>21309.3</v>
      </c>
      <c r="H17" s="10">
        <f t="shared" si="16"/>
        <v>8232.8000000000029</v>
      </c>
      <c r="I17" s="20">
        <f t="shared" ref="I17:I41" si="17">IF(E17&lt;&gt;0,G17/E17*100,1)</f>
        <v>34.904553957235194</v>
      </c>
    </row>
    <row r="18" spans="1:9" s="4" customFormat="1" ht="25.5" x14ac:dyDescent="0.2">
      <c r="A18" s="29"/>
      <c r="B18" s="42"/>
      <c r="C18" s="39"/>
      <c r="D18" s="21" t="s">
        <v>28</v>
      </c>
      <c r="E18" s="10">
        <v>40000</v>
      </c>
      <c r="F18" s="10">
        <v>20383.400000000001</v>
      </c>
      <c r="G18" s="10">
        <v>13961.8</v>
      </c>
      <c r="H18" s="10">
        <f t="shared" ref="H18:H19" si="18">F18-G18</f>
        <v>6421.6000000000022</v>
      </c>
      <c r="I18" s="20"/>
    </row>
    <row r="19" spans="1:9" s="4" customFormat="1" ht="15" x14ac:dyDescent="0.2">
      <c r="A19" s="29"/>
      <c r="B19" s="42"/>
      <c r="C19" s="39"/>
      <c r="D19" s="21" t="s">
        <v>29</v>
      </c>
      <c r="E19" s="10">
        <v>11282.1</v>
      </c>
      <c r="F19" s="10">
        <v>5749.2</v>
      </c>
      <c r="G19" s="10">
        <v>3938</v>
      </c>
      <c r="H19" s="10">
        <f t="shared" si="18"/>
        <v>1811.1999999999998</v>
      </c>
      <c r="I19" s="20"/>
    </row>
    <row r="20" spans="1:9" s="4" customFormat="1" ht="15" x14ac:dyDescent="0.2">
      <c r="A20" s="30"/>
      <c r="B20" s="43"/>
      <c r="C20" s="40"/>
      <c r="D20" s="21" t="s">
        <v>30</v>
      </c>
      <c r="E20" s="10">
        <v>9768.1</v>
      </c>
      <c r="F20" s="10"/>
      <c r="G20" s="10">
        <v>3409.5</v>
      </c>
      <c r="H20" s="10"/>
      <c r="I20" s="20"/>
    </row>
    <row r="21" spans="1:9" s="4" customFormat="1" ht="60" x14ac:dyDescent="0.2">
      <c r="A21" s="8" t="s">
        <v>17</v>
      </c>
      <c r="B21" s="12" t="s">
        <v>21</v>
      </c>
      <c r="C21" s="9" t="s">
        <v>18</v>
      </c>
      <c r="D21" s="21" t="s">
        <v>28</v>
      </c>
      <c r="E21" s="10">
        <v>1000</v>
      </c>
      <c r="F21" s="10">
        <v>1000</v>
      </c>
      <c r="G21" s="10">
        <v>1000</v>
      </c>
      <c r="H21" s="10"/>
      <c r="I21" s="20">
        <f t="shared" si="17"/>
        <v>100</v>
      </c>
    </row>
    <row r="22" spans="1:9" s="4" customFormat="1" ht="15.75" customHeight="1" x14ac:dyDescent="0.2">
      <c r="A22" s="11" t="s">
        <v>6</v>
      </c>
      <c r="B22" s="41" t="s">
        <v>26</v>
      </c>
      <c r="C22" s="38"/>
      <c r="D22" s="9" t="s">
        <v>31</v>
      </c>
      <c r="E22" s="10">
        <f>E26+E41</f>
        <v>2563567.2000000002</v>
      </c>
      <c r="F22" s="10">
        <f>F26+F41</f>
        <v>2163141.4</v>
      </c>
      <c r="G22" s="10">
        <f>G26+G41</f>
        <v>2266886.0999999996</v>
      </c>
      <c r="H22" s="10">
        <f>H26+H41</f>
        <v>9600.1999999998643</v>
      </c>
      <c r="I22" s="20">
        <f t="shared" si="17"/>
        <v>88.427020754517358</v>
      </c>
    </row>
    <row r="23" spans="1:9" s="4" customFormat="1" ht="15" customHeight="1" x14ac:dyDescent="0.2">
      <c r="A23" s="29"/>
      <c r="B23" s="42"/>
      <c r="C23" s="39"/>
      <c r="D23" s="21" t="s">
        <v>28</v>
      </c>
      <c r="E23" s="10">
        <f>E27+E42</f>
        <v>1455903</v>
      </c>
      <c r="F23" s="10">
        <f t="shared" ref="F23:G23" si="19">F27+F42</f>
        <v>1305926.3999999999</v>
      </c>
      <c r="G23" s="10">
        <f t="shared" si="19"/>
        <v>1302767.0999999999</v>
      </c>
      <c r="H23" s="10">
        <f t="shared" ref="H23" si="20">H27+H42</f>
        <v>3159.3000000000029</v>
      </c>
      <c r="I23" s="20"/>
    </row>
    <row r="24" spans="1:9" s="4" customFormat="1" ht="15" x14ac:dyDescent="0.2">
      <c r="A24" s="29"/>
      <c r="B24" s="42"/>
      <c r="C24" s="39"/>
      <c r="D24" s="21" t="s">
        <v>29</v>
      </c>
      <c r="E24" s="10">
        <f>E28+E43</f>
        <v>984779.00000000012</v>
      </c>
      <c r="F24" s="10">
        <f t="shared" ref="F24:G24" si="21">F28+F43</f>
        <v>857214.99999999988</v>
      </c>
      <c r="G24" s="10">
        <f t="shared" si="21"/>
        <v>850774.10000000009</v>
      </c>
      <c r="H24" s="10">
        <f t="shared" ref="H24" si="22">H28+H43</f>
        <v>6440.8999999998614</v>
      </c>
      <c r="I24" s="20"/>
    </row>
    <row r="25" spans="1:9" s="4" customFormat="1" ht="15" x14ac:dyDescent="0.2">
      <c r="A25" s="30"/>
      <c r="B25" s="43"/>
      <c r="C25" s="40"/>
      <c r="D25" s="21" t="s">
        <v>30</v>
      </c>
      <c r="E25" s="10">
        <f>E29+E44</f>
        <v>122885.20000000001</v>
      </c>
      <c r="F25" s="10">
        <f t="shared" ref="F25:G25" si="23">F29+F44</f>
        <v>0</v>
      </c>
      <c r="G25" s="10">
        <f t="shared" si="23"/>
        <v>113344.90000000001</v>
      </c>
      <c r="H25" s="10">
        <f t="shared" ref="H25" si="24">H29+H44</f>
        <v>0</v>
      </c>
      <c r="I25" s="20"/>
    </row>
    <row r="26" spans="1:9" s="4" customFormat="1" ht="15.75" customHeight="1" x14ac:dyDescent="0.2">
      <c r="A26" s="11" t="s">
        <v>7</v>
      </c>
      <c r="B26" s="41" t="s">
        <v>8</v>
      </c>
      <c r="C26" s="38"/>
      <c r="D26" s="9" t="s">
        <v>31</v>
      </c>
      <c r="E26" s="10">
        <f>SUM(E27:E29)</f>
        <v>2317353</v>
      </c>
      <c r="F26" s="10">
        <f t="shared" ref="F26:H26" si="25">SUM(F27:F29)</f>
        <v>2100902.5</v>
      </c>
      <c r="G26" s="10">
        <f t="shared" si="25"/>
        <v>2204886.2999999998</v>
      </c>
      <c r="H26" s="10">
        <f t="shared" si="25"/>
        <v>6261.0999999998603</v>
      </c>
      <c r="I26" s="20">
        <f t="shared" si="17"/>
        <v>95.146760118117513</v>
      </c>
    </row>
    <row r="27" spans="1:9" s="4" customFormat="1" ht="15.75" customHeight="1" x14ac:dyDescent="0.2">
      <c r="A27" s="29"/>
      <c r="B27" s="42"/>
      <c r="C27" s="39"/>
      <c r="D27" s="21" t="s">
        <v>28</v>
      </c>
      <c r="E27" s="10">
        <f>E31+E38</f>
        <v>1357994</v>
      </c>
      <c r="F27" s="10">
        <f t="shared" ref="F27:G27" si="26">F31+F38</f>
        <v>1256353.0999999999</v>
      </c>
      <c r="G27" s="10">
        <f t="shared" si="26"/>
        <v>1256353.0999999999</v>
      </c>
      <c r="H27" s="10">
        <f t="shared" ref="H27:H28" si="27">F27-G27</f>
        <v>0</v>
      </c>
      <c r="I27" s="20"/>
    </row>
    <row r="28" spans="1:9" s="4" customFormat="1" ht="15" x14ac:dyDescent="0.2">
      <c r="A28" s="29"/>
      <c r="B28" s="42"/>
      <c r="C28" s="39"/>
      <c r="D28" s="21" t="s">
        <v>29</v>
      </c>
      <c r="E28" s="10">
        <f>E32+E35+E39</f>
        <v>848784.60000000009</v>
      </c>
      <c r="F28" s="10">
        <f t="shared" ref="F28:G28" si="28">F32+F35+F39</f>
        <v>844549.39999999991</v>
      </c>
      <c r="G28" s="10">
        <f t="shared" si="28"/>
        <v>838288.3</v>
      </c>
      <c r="H28" s="10">
        <f t="shared" si="27"/>
        <v>6261.0999999998603</v>
      </c>
      <c r="I28" s="20"/>
    </row>
    <row r="29" spans="1:9" s="4" customFormat="1" ht="15" x14ac:dyDescent="0.2">
      <c r="A29" s="30"/>
      <c r="B29" s="43"/>
      <c r="C29" s="40"/>
      <c r="D29" s="21" t="s">
        <v>30</v>
      </c>
      <c r="E29" s="10">
        <f>E33+E36+E40</f>
        <v>110574.40000000001</v>
      </c>
      <c r="F29" s="10">
        <f t="shared" ref="F29:G29" si="29">F33+F36+F40</f>
        <v>0</v>
      </c>
      <c r="G29" s="10">
        <f t="shared" si="29"/>
        <v>110244.90000000001</v>
      </c>
      <c r="H29" s="10"/>
      <c r="I29" s="20"/>
    </row>
    <row r="30" spans="1:9" s="4" customFormat="1" ht="17.25" customHeight="1" x14ac:dyDescent="0.2">
      <c r="A30" s="11" t="s">
        <v>23</v>
      </c>
      <c r="B30" s="41" t="s">
        <v>9</v>
      </c>
      <c r="C30" s="38" t="s">
        <v>4</v>
      </c>
      <c r="D30" s="9" t="s">
        <v>31</v>
      </c>
      <c r="E30" s="10">
        <f>SUM(E31:E33)</f>
        <v>527933</v>
      </c>
      <c r="F30" s="10">
        <f t="shared" ref="F30:H30" si="30">SUM(F31:F33)</f>
        <v>400953.9</v>
      </c>
      <c r="G30" s="10">
        <f t="shared" si="30"/>
        <v>415466.5</v>
      </c>
      <c r="H30" s="10">
        <f t="shared" si="30"/>
        <v>6261</v>
      </c>
      <c r="I30" s="20">
        <f t="shared" si="17"/>
        <v>78.696823271134789</v>
      </c>
    </row>
    <row r="31" spans="1:9" s="4" customFormat="1" ht="15.75" customHeight="1" x14ac:dyDescent="0.2">
      <c r="A31" s="29"/>
      <c r="B31" s="42"/>
      <c r="C31" s="39"/>
      <c r="D31" s="21" t="s">
        <v>28</v>
      </c>
      <c r="E31" s="10">
        <v>272863.3</v>
      </c>
      <c r="F31" s="10">
        <v>171222.39999999999</v>
      </c>
      <c r="G31" s="10">
        <v>171222.39999999999</v>
      </c>
      <c r="H31" s="10">
        <f t="shared" ref="H31:H32" si="31">F31-G31</f>
        <v>0</v>
      </c>
      <c r="I31" s="20"/>
    </row>
    <row r="32" spans="1:9" s="4" customFormat="1" ht="15" x14ac:dyDescent="0.2">
      <c r="A32" s="29"/>
      <c r="B32" s="42"/>
      <c r="C32" s="39"/>
      <c r="D32" s="21" t="s">
        <v>29</v>
      </c>
      <c r="E32" s="10">
        <v>233966.6</v>
      </c>
      <c r="F32" s="10">
        <v>229731.5</v>
      </c>
      <c r="G32" s="10">
        <v>223470.5</v>
      </c>
      <c r="H32" s="10">
        <f t="shared" si="31"/>
        <v>6261</v>
      </c>
      <c r="I32" s="20"/>
    </row>
    <row r="33" spans="1:9" s="4" customFormat="1" ht="15" x14ac:dyDescent="0.2">
      <c r="A33" s="30"/>
      <c r="B33" s="43"/>
      <c r="C33" s="40"/>
      <c r="D33" s="21" t="s">
        <v>30</v>
      </c>
      <c r="E33" s="10">
        <v>21103.1</v>
      </c>
      <c r="F33" s="10"/>
      <c r="G33" s="10">
        <v>20773.599999999999</v>
      </c>
      <c r="H33" s="10"/>
      <c r="I33" s="20"/>
    </row>
    <row r="34" spans="1:9" s="4" customFormat="1" ht="18" customHeight="1" x14ac:dyDescent="0.2">
      <c r="A34" s="11" t="s">
        <v>24</v>
      </c>
      <c r="B34" s="41" t="s">
        <v>19</v>
      </c>
      <c r="C34" s="38" t="s">
        <v>10</v>
      </c>
      <c r="D34" s="9" t="s">
        <v>31</v>
      </c>
      <c r="E34" s="10">
        <f>SUM(E35:E36)</f>
        <v>160123</v>
      </c>
      <c r="F34" s="10">
        <f t="shared" ref="F34:H34" si="32">SUM(F35:F36)</f>
        <v>152116.79999999999</v>
      </c>
      <c r="G34" s="10">
        <f t="shared" si="32"/>
        <v>160123</v>
      </c>
      <c r="H34" s="10">
        <f t="shared" si="32"/>
        <v>0</v>
      </c>
      <c r="I34" s="20">
        <f t="shared" si="17"/>
        <v>100</v>
      </c>
    </row>
    <row r="35" spans="1:9" s="4" customFormat="1" ht="15" x14ac:dyDescent="0.2">
      <c r="A35" s="29"/>
      <c r="B35" s="42"/>
      <c r="C35" s="39"/>
      <c r="D35" s="21" t="s">
        <v>29</v>
      </c>
      <c r="E35" s="10">
        <v>152116.79999999999</v>
      </c>
      <c r="F35" s="10">
        <v>152116.79999999999</v>
      </c>
      <c r="G35" s="10">
        <v>152116.79999999999</v>
      </c>
      <c r="H35" s="10">
        <f>F35-G35</f>
        <v>0</v>
      </c>
      <c r="I35" s="20"/>
    </row>
    <row r="36" spans="1:9" s="4" customFormat="1" ht="15" customHeight="1" x14ac:dyDescent="0.2">
      <c r="A36" s="30"/>
      <c r="B36" s="43"/>
      <c r="C36" s="40"/>
      <c r="D36" s="21" t="s">
        <v>30</v>
      </c>
      <c r="E36" s="10">
        <v>8006.2</v>
      </c>
      <c r="F36" s="10"/>
      <c r="G36" s="10">
        <v>8006.2</v>
      </c>
      <c r="H36" s="10"/>
      <c r="I36" s="20"/>
    </row>
    <row r="37" spans="1:9" s="4" customFormat="1" ht="15.75" customHeight="1" x14ac:dyDescent="0.2">
      <c r="A37" s="11" t="s">
        <v>25</v>
      </c>
      <c r="B37" s="41" t="s">
        <v>38</v>
      </c>
      <c r="C37" s="38" t="s">
        <v>10</v>
      </c>
      <c r="D37" s="9" t="s">
        <v>31</v>
      </c>
      <c r="E37" s="10">
        <f>SUM(E38:E40)</f>
        <v>1629297</v>
      </c>
      <c r="F37" s="10">
        <f t="shared" ref="F37:H37" si="33">SUM(F38:F40)</f>
        <v>1547831.7999999998</v>
      </c>
      <c r="G37" s="10">
        <f t="shared" si="33"/>
        <v>1629296.8</v>
      </c>
      <c r="H37" s="10">
        <f t="shared" si="33"/>
        <v>9.9999999976716936E-2</v>
      </c>
      <c r="I37" s="20">
        <f t="shared" si="17"/>
        <v>99.999987724767195</v>
      </c>
    </row>
    <row r="38" spans="1:9" s="4" customFormat="1" ht="15" customHeight="1" x14ac:dyDescent="0.2">
      <c r="A38" s="29"/>
      <c r="B38" s="42"/>
      <c r="C38" s="39"/>
      <c r="D38" s="21" t="s">
        <v>28</v>
      </c>
      <c r="E38" s="10">
        <v>1085130.7</v>
      </c>
      <c r="F38" s="10">
        <v>1085130.7</v>
      </c>
      <c r="G38" s="10">
        <v>1085130.7</v>
      </c>
      <c r="H38" s="10">
        <f t="shared" ref="H38:H39" si="34">F38-G38</f>
        <v>0</v>
      </c>
      <c r="I38" s="20"/>
    </row>
    <row r="39" spans="1:9" s="4" customFormat="1" ht="15" x14ac:dyDescent="0.2">
      <c r="A39" s="29"/>
      <c r="B39" s="42"/>
      <c r="C39" s="39"/>
      <c r="D39" s="21" t="s">
        <v>29</v>
      </c>
      <c r="E39" s="10">
        <v>462701.2</v>
      </c>
      <c r="F39" s="10">
        <v>462701.1</v>
      </c>
      <c r="G39" s="10">
        <v>462701</v>
      </c>
      <c r="H39" s="10">
        <f t="shared" si="34"/>
        <v>9.9999999976716936E-2</v>
      </c>
      <c r="I39" s="20"/>
    </row>
    <row r="40" spans="1:9" s="4" customFormat="1" ht="15" x14ac:dyDescent="0.2">
      <c r="A40" s="30"/>
      <c r="B40" s="43"/>
      <c r="C40" s="40"/>
      <c r="D40" s="21" t="s">
        <v>30</v>
      </c>
      <c r="E40" s="10">
        <v>81465.100000000006</v>
      </c>
      <c r="F40" s="10"/>
      <c r="G40" s="10">
        <v>81465.100000000006</v>
      </c>
      <c r="H40" s="10"/>
      <c r="I40" s="20"/>
    </row>
    <row r="41" spans="1:9" s="4" customFormat="1" ht="28.5" customHeight="1" x14ac:dyDescent="0.2">
      <c r="A41" s="29" t="s">
        <v>11</v>
      </c>
      <c r="B41" s="41" t="s">
        <v>22</v>
      </c>
      <c r="C41" s="38" t="s">
        <v>4</v>
      </c>
      <c r="D41" s="9" t="s">
        <v>31</v>
      </c>
      <c r="E41" s="10">
        <f>SUM(E42:E44)</f>
        <v>246214.19999999998</v>
      </c>
      <c r="F41" s="10">
        <f t="shared" ref="F41:H41" si="35">SUM(F42:F44)</f>
        <v>62238.9</v>
      </c>
      <c r="G41" s="10">
        <f t="shared" si="35"/>
        <v>61999.8</v>
      </c>
      <c r="H41" s="10">
        <f t="shared" si="35"/>
        <v>3339.100000000004</v>
      </c>
      <c r="I41" s="20">
        <f t="shared" si="17"/>
        <v>25.181244623583858</v>
      </c>
    </row>
    <row r="42" spans="1:9" s="4" customFormat="1" ht="16.5" customHeight="1" x14ac:dyDescent="0.2">
      <c r="A42" s="29"/>
      <c r="B42" s="42"/>
      <c r="C42" s="39"/>
      <c r="D42" s="21" t="s">
        <v>28</v>
      </c>
      <c r="E42" s="10">
        <v>97909</v>
      </c>
      <c r="F42" s="10">
        <v>49573.3</v>
      </c>
      <c r="G42" s="10">
        <v>46414</v>
      </c>
      <c r="H42" s="10">
        <f>F42-G42</f>
        <v>3159.3000000000029</v>
      </c>
      <c r="I42" s="20"/>
    </row>
    <row r="43" spans="1:9" s="4" customFormat="1" ht="15" x14ac:dyDescent="0.2">
      <c r="A43" s="29"/>
      <c r="B43" s="42"/>
      <c r="C43" s="39"/>
      <c r="D43" s="21" t="s">
        <v>29</v>
      </c>
      <c r="E43" s="10">
        <v>135994.4</v>
      </c>
      <c r="F43" s="10">
        <v>12665.6</v>
      </c>
      <c r="G43" s="10">
        <v>12485.8</v>
      </c>
      <c r="H43" s="10">
        <f>F43-G43</f>
        <v>179.80000000000109</v>
      </c>
      <c r="I43" s="20"/>
    </row>
    <row r="44" spans="1:9" s="4" customFormat="1" ht="15" x14ac:dyDescent="0.2">
      <c r="A44" s="30"/>
      <c r="B44" s="43"/>
      <c r="C44" s="40"/>
      <c r="D44" s="21" t="s">
        <v>30</v>
      </c>
      <c r="E44" s="10">
        <v>12310.8</v>
      </c>
      <c r="F44" s="10"/>
      <c r="G44" s="10">
        <v>3100</v>
      </c>
      <c r="H44" s="10"/>
      <c r="I44" s="20"/>
    </row>
    <row r="48" spans="1:9" s="2" customFormat="1" ht="18.75" x14ac:dyDescent="0.3">
      <c r="A48" s="1"/>
    </row>
    <row r="49" spans="1:9" s="2" customFormat="1" ht="18.75" x14ac:dyDescent="0.3">
      <c r="A49" s="1"/>
      <c r="H49" s="37"/>
      <c r="I49" s="37"/>
    </row>
  </sheetData>
  <mergeCells count="28">
    <mergeCell ref="A9:B9"/>
    <mergeCell ref="B41:B44"/>
    <mergeCell ref="C41:C44"/>
    <mergeCell ref="A1:I1"/>
    <mergeCell ref="A2:I2"/>
    <mergeCell ref="A3:I3"/>
    <mergeCell ref="A4:I4"/>
    <mergeCell ref="E6:H6"/>
    <mergeCell ref="A6:A7"/>
    <mergeCell ref="B6:B7"/>
    <mergeCell ref="C6:C7"/>
    <mergeCell ref="D6:D7"/>
    <mergeCell ref="I6:I7"/>
    <mergeCell ref="H49:I49"/>
    <mergeCell ref="C17:C20"/>
    <mergeCell ref="B17:B20"/>
    <mergeCell ref="B13:B16"/>
    <mergeCell ref="C13:C16"/>
    <mergeCell ref="C30:C33"/>
    <mergeCell ref="B30:B33"/>
    <mergeCell ref="B26:B29"/>
    <mergeCell ref="C26:C29"/>
    <mergeCell ref="B22:B25"/>
    <mergeCell ref="C22:C25"/>
    <mergeCell ref="B37:B40"/>
    <mergeCell ref="C37:C40"/>
    <mergeCell ref="B34:B36"/>
    <mergeCell ref="C34:C36"/>
  </mergeCells>
  <pageMargins left="1.04" right="0.39370078740157483" top="0.78740157480314965" bottom="0.78740157480314965" header="0.6692913385826772" footer="0.31496062992125984"/>
  <pageSetup paperSize="9" scale="54" fitToHeight="0" orientation="portrait" verticalDpi="429496729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2022-09-02T05:45:36Z</cp:lastPrinted>
  <dcterms:created xsi:type="dcterms:W3CDTF">2022-01-11T11:44:19Z</dcterms:created>
  <dcterms:modified xsi:type="dcterms:W3CDTF">2022-10-04T05:59:09Z</dcterms:modified>
</cp:coreProperties>
</file>