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6480" activeTab="0"/>
  </bookViews>
  <sheets>
    <sheet name="Плановый 2015 МО" sheetId="1" r:id="rId1"/>
  </sheets>
  <definedNames>
    <definedName name="_xlnm.Print_Titles" localSheetId="0">'Плановый 2015 МО'!$11:$11</definedName>
    <definedName name="_xlnm.Print_Area" localSheetId="0">'Плановый 2015 МО'!$A$1:$O$556</definedName>
  </definedNames>
  <calcPr fullCalcOnLoad="1"/>
</workbook>
</file>

<file path=xl/comments1.xml><?xml version="1.0" encoding="utf-8"?>
<comments xmlns="http://schemas.openxmlformats.org/spreadsheetml/2006/main">
  <authors>
    <author>Мовчан</author>
  </authors>
  <commentList>
    <comment ref="L112" authorId="0">
      <text>
        <r>
          <rPr>
            <b/>
            <sz val="8"/>
            <rFont val="Tahoma"/>
            <family val="2"/>
          </rPr>
          <t>Мовчан:</t>
        </r>
        <r>
          <rPr>
            <sz val="8"/>
            <rFont val="Tahoma"/>
            <family val="2"/>
          </rPr>
          <t xml:space="preserve">
казачьи классы</t>
        </r>
      </text>
    </comment>
    <comment ref="L327" authorId="0">
      <text>
        <r>
          <rPr>
            <b/>
            <sz val="8"/>
            <rFont val="Tahoma"/>
            <family val="2"/>
          </rPr>
          <t>Мовчан:</t>
        </r>
        <r>
          <rPr>
            <sz val="8"/>
            <rFont val="Tahoma"/>
            <family val="2"/>
          </rPr>
          <t xml:space="preserve">
патриотич воспит молодежи</t>
        </r>
      </text>
    </comment>
    <comment ref="L197" authorId="0">
      <text>
        <r>
          <rPr>
            <b/>
            <sz val="8"/>
            <rFont val="Tahoma"/>
            <family val="2"/>
          </rPr>
          <t>Мовчан:</t>
        </r>
        <r>
          <rPr>
            <sz val="8"/>
            <rFont val="Tahoma"/>
            <family val="2"/>
          </rPr>
          <t xml:space="preserve">
алименты </t>
        </r>
      </text>
    </comment>
    <comment ref="L92" authorId="0">
      <text>
        <r>
          <rPr>
            <b/>
            <sz val="8"/>
            <rFont val="Tahoma"/>
            <family val="2"/>
          </rPr>
          <t>Мовчан:</t>
        </r>
        <r>
          <rPr>
            <sz val="8"/>
            <rFont val="Tahoma"/>
            <family val="2"/>
          </rPr>
          <t xml:space="preserve">
оснащен транспорта звуков и визуал системами</t>
        </r>
      </text>
    </comment>
    <comment ref="L82" authorId="0">
      <text>
        <r>
          <rPr>
            <b/>
            <sz val="8"/>
            <rFont val="Tahoma"/>
            <family val="2"/>
          </rPr>
          <t>Мовчан:</t>
        </r>
        <r>
          <rPr>
            <sz val="8"/>
            <rFont val="Tahoma"/>
            <family val="2"/>
          </rPr>
          <t xml:space="preserve">
пешеход перехоы-1260,доступность остановок для ивалидов-135</t>
        </r>
      </text>
    </comment>
    <comment ref="L103" authorId="0">
      <text>
        <r>
          <rPr>
            <b/>
            <sz val="8"/>
            <rFont val="Tahoma"/>
            <family val="2"/>
          </rPr>
          <t>Мовчан:</t>
        </r>
        <r>
          <rPr>
            <sz val="8"/>
            <rFont val="Tahoma"/>
            <family val="2"/>
          </rPr>
          <t xml:space="preserve">
</t>
        </r>
      </text>
    </comment>
    <comment ref="L347" authorId="0">
      <text>
        <r>
          <rPr>
            <b/>
            <sz val="8"/>
            <rFont val="Tahoma"/>
            <family val="2"/>
          </rPr>
          <t>Мовчан:</t>
        </r>
        <r>
          <rPr>
            <sz val="8"/>
            <rFont val="Tahoma"/>
            <family val="2"/>
          </rPr>
          <t xml:space="preserve">
лучший полиц.</t>
        </r>
      </text>
    </comment>
    <comment ref="L485" authorId="0">
      <text>
        <r>
          <rPr>
            <b/>
            <sz val="8"/>
            <rFont val="Tahoma"/>
            <family val="2"/>
          </rPr>
          <t>дополнит. с мб</t>
        </r>
        <r>
          <rPr>
            <sz val="8"/>
            <rFont val="Tahoma"/>
            <family val="2"/>
          </rPr>
          <t xml:space="preserve">
</t>
        </r>
      </text>
    </comment>
    <comment ref="L258" authorId="0">
      <text>
        <r>
          <rPr>
            <b/>
            <sz val="8"/>
            <rFont val="Tahoma"/>
            <family val="2"/>
          </rPr>
          <t>Мовчан:</t>
        </r>
        <r>
          <rPr>
            <sz val="8"/>
            <rFont val="Tahoma"/>
            <family val="2"/>
          </rPr>
          <t xml:space="preserve">
снос мун здания дк</t>
        </r>
      </text>
    </comment>
  </commentList>
</comments>
</file>

<file path=xl/sharedStrings.xml><?xml version="1.0" encoding="utf-8"?>
<sst xmlns="http://schemas.openxmlformats.org/spreadsheetml/2006/main" count="2597" uniqueCount="617">
  <si>
    <t>40429000</t>
  </si>
  <si>
    <t xml:space="preserve">ежемесячное денежное вознаграждение за классное руководство </t>
  </si>
  <si>
    <t>40141100</t>
  </si>
  <si>
    <t>40101100</t>
  </si>
  <si>
    <t>0103</t>
  </si>
  <si>
    <t>0901</t>
  </si>
  <si>
    <t>0902</t>
  </si>
  <si>
    <t>0904</t>
  </si>
  <si>
    <t>0502</t>
  </si>
  <si>
    <t>40141000</t>
  </si>
  <si>
    <t>40142000</t>
  </si>
  <si>
    <t>40143000</t>
  </si>
  <si>
    <t>1003</t>
  </si>
  <si>
    <t>1004</t>
  </si>
  <si>
    <t>40137000</t>
  </si>
  <si>
    <t>0702</t>
  </si>
  <si>
    <t xml:space="preserve">Нормативное правовое регулирование, определяющее финансовое обеспечение и порядок расходование средств </t>
  </si>
  <si>
    <t>Коды бюджетной классификации</t>
  </si>
  <si>
    <t>Код расходного обязательства</t>
  </si>
  <si>
    <t>Наименование расходного обязательства</t>
  </si>
  <si>
    <t>план</t>
  </si>
  <si>
    <t>факт</t>
  </si>
  <si>
    <t>40204000</t>
  </si>
  <si>
    <t>40205000</t>
  </si>
  <si>
    <t>40209000</t>
  </si>
  <si>
    <t>Итого по статье 223</t>
  </si>
  <si>
    <t>40101000</t>
  </si>
  <si>
    <t>40103000</t>
  </si>
  <si>
    <t>40104000</t>
  </si>
  <si>
    <t>40105000</t>
  </si>
  <si>
    <t>40106000</t>
  </si>
  <si>
    <t>40107000</t>
  </si>
  <si>
    <t>40107100</t>
  </si>
  <si>
    <t>40110000</t>
  </si>
  <si>
    <t>40111000</t>
  </si>
  <si>
    <t>40113000</t>
  </si>
  <si>
    <t>40114000</t>
  </si>
  <si>
    <t>0501</t>
  </si>
  <si>
    <t>40116000</t>
  </si>
  <si>
    <t>40117000</t>
  </si>
  <si>
    <t>40117100</t>
  </si>
  <si>
    <t>0405</t>
  </si>
  <si>
    <t>40118000</t>
  </si>
  <si>
    <t>40119000</t>
  </si>
  <si>
    <t>40120000</t>
  </si>
  <si>
    <t>40123000</t>
  </si>
  <si>
    <t>40124000</t>
  </si>
  <si>
    <t>40125000</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</si>
  <si>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</si>
  <si>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40126000</t>
  </si>
  <si>
    <t>40126100</t>
  </si>
  <si>
    <t>0801</t>
  </si>
  <si>
    <t>40127000</t>
  </si>
  <si>
    <t>40128000</t>
  </si>
  <si>
    <t>40129000</t>
  </si>
  <si>
    <t>40130000</t>
  </si>
  <si>
    <t>40131000</t>
  </si>
  <si>
    <t>40132000</t>
  </si>
  <si>
    <t>40133000</t>
  </si>
  <si>
    <t>40134000</t>
  </si>
  <si>
    <t>40138000</t>
  </si>
  <si>
    <t>40140000</t>
  </si>
  <si>
    <t>40301000</t>
  </si>
  <si>
    <t>40401000</t>
  </si>
  <si>
    <t>40402000</t>
  </si>
  <si>
    <t>40403000</t>
  </si>
  <si>
    <t>40404000</t>
  </si>
  <si>
    <t>40405000</t>
  </si>
  <si>
    <t>40406000</t>
  </si>
  <si>
    <t>40408000</t>
  </si>
  <si>
    <t>40409000</t>
  </si>
  <si>
    <t>40411000</t>
  </si>
  <si>
    <t>40412000</t>
  </si>
  <si>
    <t>40413000</t>
  </si>
  <si>
    <t>40414000</t>
  </si>
  <si>
    <t>40415000</t>
  </si>
  <si>
    <t>40416000</t>
  </si>
  <si>
    <t>0701</t>
  </si>
  <si>
    <t>0707</t>
  </si>
  <si>
    <t>0709</t>
  </si>
  <si>
    <t>40418000</t>
  </si>
  <si>
    <t>40419000</t>
  </si>
  <si>
    <t>40420000</t>
  </si>
  <si>
    <t>40421000</t>
  </si>
  <si>
    <t>40423000</t>
  </si>
  <si>
    <t>40424000</t>
  </si>
  <si>
    <t>0309</t>
  </si>
  <si>
    <t>0310</t>
  </si>
  <si>
    <t>0111</t>
  </si>
  <si>
    <t>0204</t>
  </si>
  <si>
    <t>0412</t>
  </si>
  <si>
    <t>0505</t>
  </si>
  <si>
    <t>0503</t>
  </si>
  <si>
    <t>40146000</t>
  </si>
  <si>
    <t>40147000</t>
  </si>
  <si>
    <t>40148000</t>
  </si>
  <si>
    <t>40149000</t>
  </si>
  <si>
    <t>40150000</t>
  </si>
  <si>
    <t>40151000</t>
  </si>
  <si>
    <t>40152000</t>
  </si>
  <si>
    <t>40433000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</si>
  <si>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</si>
  <si>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40434000</t>
  </si>
  <si>
    <t>40435000</t>
  </si>
  <si>
    <t>40436000</t>
  </si>
  <si>
    <t>40437000</t>
  </si>
  <si>
    <t>40438000</t>
  </si>
  <si>
    <t>40439000</t>
  </si>
  <si>
    <t>40440000</t>
  </si>
  <si>
    <t>40441000</t>
  </si>
  <si>
    <t>0314</t>
  </si>
  <si>
    <t>40144000</t>
  </si>
  <si>
    <t>40212000</t>
  </si>
  <si>
    <t>Создание муниципальной пожарной охраны</t>
  </si>
  <si>
    <t xml:space="preserve">40413000 </t>
  </si>
  <si>
    <t>Всего</t>
  </si>
  <si>
    <t>934</t>
  </si>
  <si>
    <t>921</t>
  </si>
  <si>
    <t>0113</t>
  </si>
  <si>
    <t>926</t>
  </si>
  <si>
    <t>928</t>
  </si>
  <si>
    <t>0909</t>
  </si>
  <si>
    <t>902</t>
  </si>
  <si>
    <t>1201</t>
  </si>
  <si>
    <t>1202</t>
  </si>
  <si>
    <t>1102</t>
  </si>
  <si>
    <t>1301</t>
  </si>
  <si>
    <t>1001</t>
  </si>
  <si>
    <t>0105</t>
  </si>
  <si>
    <t>40303000</t>
  </si>
  <si>
    <t>40445000</t>
  </si>
  <si>
    <t>925</t>
  </si>
  <si>
    <t>918</t>
  </si>
  <si>
    <t>4021300</t>
  </si>
  <si>
    <t>Код главного распорядителя</t>
  </si>
  <si>
    <t xml:space="preserve">40403000 </t>
  </si>
  <si>
    <t xml:space="preserve">40414000 </t>
  </si>
  <si>
    <t xml:space="preserve">40418000 </t>
  </si>
  <si>
    <t xml:space="preserve">40419000 </t>
  </si>
  <si>
    <t xml:space="preserve">40420000 </t>
  </si>
  <si>
    <t xml:space="preserve">40423000 </t>
  </si>
  <si>
    <t xml:space="preserve">40424000 </t>
  </si>
  <si>
    <t xml:space="preserve">40429000  </t>
  </si>
  <si>
    <t>гл.2 ст.7. пп.1</t>
  </si>
  <si>
    <t>гл.2 ст.7. пп.3</t>
  </si>
  <si>
    <t>гл.2 ст.7. пп.4</t>
  </si>
  <si>
    <t>гл.2 ст.7. пп.6</t>
  </si>
  <si>
    <t>гл.2 ст.7. пп.7</t>
  </si>
  <si>
    <t>гл.2 ст.7. пп.10</t>
  </si>
  <si>
    <t>гл.2 ст.7. пп.11</t>
  </si>
  <si>
    <t>гл.2 ст.7. пп.16</t>
  </si>
  <si>
    <t>гл.2 ст.7. пп.17</t>
  </si>
  <si>
    <t>гл.2 ст.7. пп.24</t>
  </si>
  <si>
    <t>гл.2 ст.7. пп.25</t>
  </si>
  <si>
    <t>гл.2 ст.7. пп.26</t>
  </si>
  <si>
    <t>гл.2 ст.7. пп.28</t>
  </si>
  <si>
    <t>гл.2 ст.7. пп.29</t>
  </si>
  <si>
    <t>гл.2 ст.7. пп.32</t>
  </si>
  <si>
    <t>гл.2 ст.7. пп.34</t>
  </si>
  <si>
    <t>гл.2 ст.7. пп.40</t>
  </si>
  <si>
    <t>гл.2 ст.8.  п.1 пп.6</t>
  </si>
  <si>
    <t xml:space="preserve">гл.2 ст.7. </t>
  </si>
  <si>
    <t xml:space="preserve">гл.3 ст.9 п.1. </t>
  </si>
  <si>
    <t>гл.3 ст9 п1</t>
  </si>
  <si>
    <t>Предоставление мер социальной поддержки педагогическим работникам образования проживающим и работающим в сельских населенных пунктах</t>
  </si>
  <si>
    <t>1101</t>
  </si>
  <si>
    <t>917</t>
  </si>
  <si>
    <t>гл.2 ст.7. пп.23</t>
  </si>
  <si>
    <t>гл.2 ст.7. пп.33</t>
  </si>
  <si>
    <t>0106</t>
  </si>
  <si>
    <t>905</t>
  </si>
  <si>
    <t>0804</t>
  </si>
  <si>
    <t>40447000</t>
  </si>
  <si>
    <t>0104</t>
  </si>
  <si>
    <t>0410</t>
  </si>
  <si>
    <t>0102</t>
  </si>
  <si>
    <t>1105</t>
  </si>
  <si>
    <t>923</t>
  </si>
  <si>
    <t>Итого по статье 300</t>
  </si>
  <si>
    <t>1006</t>
  </si>
  <si>
    <t>0409</t>
  </si>
  <si>
    <t>0408</t>
  </si>
  <si>
    <t>0107</t>
  </si>
  <si>
    <t xml:space="preserve">Обеспечение комплекса мер по модернизации общего образования в муниципальных общеобразовательных учреждениях </t>
  </si>
  <si>
    <t>40452000</t>
  </si>
  <si>
    <t>800</t>
  </si>
  <si>
    <t>82 2 6019</t>
  </si>
  <si>
    <t>200</t>
  </si>
  <si>
    <t>100</t>
  </si>
  <si>
    <t>82 2 6087</t>
  </si>
  <si>
    <t>82 2 6089</t>
  </si>
  <si>
    <t>82 2 6091</t>
  </si>
  <si>
    <t>82 2 6099</t>
  </si>
  <si>
    <t>600</t>
  </si>
  <si>
    <t>300</t>
  </si>
  <si>
    <t>929</t>
  </si>
  <si>
    <t>85 1 0019</t>
  </si>
  <si>
    <t>84 1 0019</t>
  </si>
  <si>
    <t>81 2 0019</t>
  </si>
  <si>
    <t>400</t>
  </si>
  <si>
    <t>86 5 9999</t>
  </si>
  <si>
    <t>910</t>
  </si>
  <si>
    <t>83 1 0019</t>
  </si>
  <si>
    <t>0605</t>
  </si>
  <si>
    <t>88 5 9999</t>
  </si>
  <si>
    <t>80 1 0019</t>
  </si>
  <si>
    <t>82 1 0019</t>
  </si>
  <si>
    <t>82 5 9999</t>
  </si>
  <si>
    <t>82 1 0059</t>
  </si>
  <si>
    <t>82 3 0001</t>
  </si>
  <si>
    <t>99 9 0007</t>
  </si>
  <si>
    <t>82 6 0059</t>
  </si>
  <si>
    <t>82 6 0902</t>
  </si>
  <si>
    <t>54 6 0049</t>
  </si>
  <si>
    <t>84 2 6099</t>
  </si>
  <si>
    <t>0705</t>
  </si>
  <si>
    <t>83 2 0019</t>
  </si>
  <si>
    <t>82 4 0013</t>
  </si>
  <si>
    <t>901</t>
  </si>
  <si>
    <t>81 1 0019</t>
  </si>
  <si>
    <t>05 2 2001</t>
  </si>
  <si>
    <t>82 6 0901</t>
  </si>
  <si>
    <t>12 1 0025</t>
  </si>
  <si>
    <t>13 3 0011</t>
  </si>
  <si>
    <t>86.1.0019</t>
  </si>
  <si>
    <t>02 1 7082</t>
  </si>
  <si>
    <t>40109.200</t>
  </si>
  <si>
    <t>85.1.0019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</si>
  <si>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</si>
  <si>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меншинств</t>
  </si>
  <si>
    <t>930</t>
  </si>
  <si>
    <t>02 1 6088</t>
  </si>
  <si>
    <t>02 1 6090</t>
  </si>
  <si>
    <t>Осуществление отдельных полномочий Краснодарского края по организации оздоровления и отдыха детей</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</si>
  <si>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</si>
  <si>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01 1 6082</t>
  </si>
  <si>
    <t>01 1 6549</t>
  </si>
  <si>
    <t>01 1 0050</t>
  </si>
  <si>
    <t>50 9 9999</t>
  </si>
  <si>
    <t>01 1 0051</t>
  </si>
  <si>
    <t>01 1 0052</t>
  </si>
  <si>
    <t>01 1 0058</t>
  </si>
  <si>
    <t>01 1 0059</t>
  </si>
  <si>
    <t>01 1 6005</t>
  </si>
  <si>
    <t>01 1 6012</t>
  </si>
  <si>
    <t>01 1 6060</t>
  </si>
  <si>
    <t>04 1 0037</t>
  </si>
  <si>
    <t>04 3 0039</t>
  </si>
  <si>
    <t>04 3 0058</t>
  </si>
  <si>
    <t>04 3 6012</t>
  </si>
  <si>
    <t>04 3 6512</t>
  </si>
  <si>
    <t>04 4 0059</t>
  </si>
  <si>
    <t>04 5 0103</t>
  </si>
  <si>
    <t>06 1 0059</t>
  </si>
  <si>
    <t>06 1 6012</t>
  </si>
  <si>
    <t>02 1 0032</t>
  </si>
  <si>
    <t>02 1 0030</t>
  </si>
  <si>
    <t>02 1 6059</t>
  </si>
  <si>
    <t>02 1 6559</t>
  </si>
  <si>
    <t>03 1 0038</t>
  </si>
  <si>
    <t>03 1 0039</t>
  </si>
  <si>
    <t>03 1 0059</t>
  </si>
  <si>
    <t>01 1 0053</t>
  </si>
  <si>
    <t>01 1 0103</t>
  </si>
  <si>
    <t>01 2 0054</t>
  </si>
  <si>
    <t>02 1 0033</t>
  </si>
  <si>
    <t>15 1 0022</t>
  </si>
  <si>
    <t>19 1 8027</t>
  </si>
  <si>
    <t>05 5 2003</t>
  </si>
  <si>
    <t>01 1 6074</t>
  </si>
  <si>
    <t>02 1 6058</t>
  </si>
  <si>
    <t>05 1 0104</t>
  </si>
  <si>
    <t>05 1 2006</t>
  </si>
  <si>
    <t>05 5 2004</t>
  </si>
  <si>
    <t>05 5 2005</t>
  </si>
  <si>
    <t>10 4 8020</t>
  </si>
  <si>
    <t>жилье молодым</t>
  </si>
  <si>
    <t>18 2 6069</t>
  </si>
  <si>
    <t>18 3 2009</t>
  </si>
  <si>
    <t>18 3 2010</t>
  </si>
  <si>
    <t>04 1 0023</t>
  </si>
  <si>
    <t>04 1 6005</t>
  </si>
  <si>
    <t>04 2 0023</t>
  </si>
  <si>
    <t>04 2 6005</t>
  </si>
  <si>
    <t>56 9 9999</t>
  </si>
  <si>
    <t>04 5 0019</t>
  </si>
  <si>
    <t>05 3 0027</t>
  </si>
  <si>
    <t>02 1 0031</t>
  </si>
  <si>
    <t>18 1 0059</t>
  </si>
  <si>
    <t>18 5 0019</t>
  </si>
  <si>
    <t>18 5 0059</t>
  </si>
  <si>
    <t>18 2 6081</t>
  </si>
  <si>
    <t>18 4 6108</t>
  </si>
  <si>
    <t>18 1 0902</t>
  </si>
  <si>
    <t>18 3 0057</t>
  </si>
  <si>
    <t>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t>
  </si>
  <si>
    <t>18 6 6048</t>
  </si>
  <si>
    <t xml:space="preserve"> </t>
  </si>
  <si>
    <t xml:space="preserve">гл.3, ст.9 </t>
  </si>
  <si>
    <t>01 1 5067</t>
  </si>
  <si>
    <t>01 1 6086</t>
  </si>
  <si>
    <t>01 1 5087</t>
  </si>
  <si>
    <t>01 1 6560</t>
  </si>
  <si>
    <t>18 3 0000</t>
  </si>
  <si>
    <t>18 1 9999</t>
  </si>
  <si>
    <t>18 1 0901</t>
  </si>
  <si>
    <t>06 1 6026</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</si>
  <si>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</si>
  <si>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15 1 6045</t>
  </si>
  <si>
    <t>01 2 6046</t>
  </si>
  <si>
    <t>10 1 0089</t>
  </si>
  <si>
    <t>85 1 9999</t>
  </si>
  <si>
    <t>18 1 5231</t>
  </si>
  <si>
    <t>02 1 6072</t>
  </si>
  <si>
    <t>02 1 6073</t>
  </si>
  <si>
    <t>01 1 6049</t>
  </si>
  <si>
    <t>Осуществление отдельных государственных полномочий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</si>
  <si>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05 4 0003</t>
  </si>
  <si>
    <t>03 1 0019</t>
  </si>
  <si>
    <t>03 1 6038</t>
  </si>
  <si>
    <t>19 1 0103</t>
  </si>
  <si>
    <t>06 1 6082</t>
  </si>
  <si>
    <t>04 4 6082</t>
  </si>
  <si>
    <t>04 2 6547</t>
  </si>
  <si>
    <t>04 2 6564</t>
  </si>
  <si>
    <t>04 4 1139</t>
  </si>
  <si>
    <t>17 2 0006</t>
  </si>
  <si>
    <t>08 3 6562</t>
  </si>
  <si>
    <t>09 9 0059</t>
  </si>
  <si>
    <t>13 2 7055</t>
  </si>
  <si>
    <t>13 1 6037</t>
  </si>
  <si>
    <t>17 1 0024</t>
  </si>
  <si>
    <t>01 5 0019</t>
  </si>
  <si>
    <t>75 1 0701</t>
  </si>
  <si>
    <t>01 1 6071</t>
  </si>
  <si>
    <t>01 1 6512</t>
  </si>
  <si>
    <t>01 1 6237</t>
  </si>
  <si>
    <t>02 1 0035</t>
  </si>
  <si>
    <t>02 1 6068</t>
  </si>
  <si>
    <t>02 1 6234</t>
  </si>
  <si>
    <t>02 1 6070</t>
  </si>
  <si>
    <t>02 1 6067</t>
  </si>
  <si>
    <t>99 9 6017</t>
  </si>
  <si>
    <t>06 1 6512</t>
  </si>
  <si>
    <t>06 3 0084</t>
  </si>
  <si>
    <t>06 1 0035</t>
  </si>
  <si>
    <t>06 1 0036</t>
  </si>
  <si>
    <t>06 2 0035</t>
  </si>
  <si>
    <t>05 2 0002</t>
  </si>
  <si>
    <t>05 2 0109</t>
  </si>
  <si>
    <t>05 2 0110</t>
  </si>
  <si>
    <t>05 5 0105</t>
  </si>
  <si>
    <t>05 1 0026</t>
  </si>
  <si>
    <t>08 1 8013</t>
  </si>
  <si>
    <t>07 1 0081</t>
  </si>
  <si>
    <t>07 2 0082</t>
  </si>
  <si>
    <t>08 1 0061</t>
  </si>
  <si>
    <t>08 2 0085</t>
  </si>
  <si>
    <t>08 1 6051</t>
  </si>
  <si>
    <t>08 1 6551</t>
  </si>
  <si>
    <t>07 4 0100</t>
  </si>
  <si>
    <t>09 9 0019</t>
  </si>
  <si>
    <t>09 5 0048</t>
  </si>
  <si>
    <t>09 5 0047</t>
  </si>
  <si>
    <t>09 3 0041</t>
  </si>
  <si>
    <t>09 2 0046</t>
  </si>
  <si>
    <t>09 7 0045</t>
  </si>
  <si>
    <t>09 6 0043</t>
  </si>
  <si>
    <t>09 6 0044</t>
  </si>
  <si>
    <t>09 4 0056</t>
  </si>
  <si>
    <t>09 1 0060</t>
  </si>
  <si>
    <t>08 3 0083</t>
  </si>
  <si>
    <t>08 4 0040</t>
  </si>
  <si>
    <t>10 5 0014</t>
  </si>
  <si>
    <t>10 2 0080</t>
  </si>
  <si>
    <t>10 2 6543</t>
  </si>
  <si>
    <t>10 3 0091</t>
  </si>
  <si>
    <t>10 5 0015</t>
  </si>
  <si>
    <t>05 2 0111</t>
  </si>
  <si>
    <t>05 2 0112</t>
  </si>
  <si>
    <t>10 9 0059</t>
  </si>
  <si>
    <t>11 1 0017</t>
  </si>
  <si>
    <t>11 1 0018</t>
  </si>
  <si>
    <t>20 1 0055</t>
  </si>
  <si>
    <t>99 9 0000</t>
  </si>
  <si>
    <t>09 8 0049</t>
  </si>
  <si>
    <t>52 9 6231</t>
  </si>
  <si>
    <t>10 9 0019</t>
  </si>
  <si>
    <t>10 6 0088</t>
  </si>
  <si>
    <t>18 3 0086</t>
  </si>
  <si>
    <t>54 4 6015</t>
  </si>
  <si>
    <t>54 1 0040</t>
  </si>
  <si>
    <t>06 4 0019</t>
  </si>
  <si>
    <t>87 5 9999</t>
  </si>
  <si>
    <t>Отчетный финансовый                    2013 год</t>
  </si>
  <si>
    <t>74 5 0101</t>
  </si>
  <si>
    <t>52 9 6043</t>
  </si>
  <si>
    <t>13 4 0083</t>
  </si>
  <si>
    <t>13 2 6009</t>
  </si>
  <si>
    <t>13 1 6165</t>
  </si>
  <si>
    <t>13 2 5055</t>
  </si>
  <si>
    <t>14 2 0010</t>
  </si>
  <si>
    <t>14 5 0107</t>
  </si>
  <si>
    <t>14 5 6566</t>
  </si>
  <si>
    <t>14 3 0016</t>
  </si>
  <si>
    <t>14 4 0009</t>
  </si>
  <si>
    <t>14 4 0106</t>
  </si>
  <si>
    <t>14 1 0008</t>
  </si>
  <si>
    <t>14 1 0009</t>
  </si>
  <si>
    <t>14 6 0059</t>
  </si>
  <si>
    <t>14 5 0021</t>
  </si>
  <si>
    <t>14 5 0108</t>
  </si>
  <si>
    <t>12 1 0000</t>
  </si>
  <si>
    <t>18 3 0087</t>
  </si>
  <si>
    <t>16 1 0004</t>
  </si>
  <si>
    <t>16 1 0005</t>
  </si>
  <si>
    <t>58 9 9999</t>
  </si>
  <si>
    <t>54 2 0042</t>
  </si>
  <si>
    <t>55 9 6025</t>
  </si>
  <si>
    <t>82 9 5120</t>
  </si>
  <si>
    <t>90 5 9999</t>
  </si>
  <si>
    <t>88 2 0901</t>
  </si>
  <si>
    <t>6</t>
  </si>
  <si>
    <t>7</t>
  </si>
  <si>
    <t>8</t>
  </si>
  <si>
    <t>9</t>
  </si>
  <si>
    <t>10</t>
  </si>
  <si>
    <t>11</t>
  </si>
  <si>
    <t>12</t>
  </si>
  <si>
    <t>13</t>
  </si>
  <si>
    <t>14</t>
  </si>
  <si>
    <t xml:space="preserve">Очередной финансовый 2015 год                           </t>
  </si>
  <si>
    <t>14 7 0062</t>
  </si>
  <si>
    <t>09 1 0000</t>
  </si>
  <si>
    <t>09 1 6027</t>
  </si>
  <si>
    <t>09 1 6527</t>
  </si>
  <si>
    <t>11 1 6604</t>
  </si>
  <si>
    <t>1</t>
  </si>
  <si>
    <t>2</t>
  </si>
  <si>
    <t>3</t>
  </si>
  <si>
    <t>4</t>
  </si>
  <si>
    <t>5</t>
  </si>
  <si>
    <t>почет</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</si>
  <si>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</si>
  <si>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 xml:space="preserve">Обеспечение выплаты ежемесячного вознаграждения, причитающегося приемным родителям за оказание услуг по воспитанию приемных детей; 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предоставление ежемесячных денежных выплат на содержание детей-сирот и детей, оставшихся без попечения родителей, переданных на патронатное воспитание
«
Обеспечение выплаты ежемесячного вознаграждения, причитающегося приемным родителям за оказание услуг по воспитанию приемных детей; 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 предоставление ежемесячных денежных выплат на содержание детей-сирот и детей, оставшихся без попечения родителей, переданных на патронатное воспитание
«
</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</si>
  <si>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3) Постановление администрации муниципального образования город-курорт Анапа от 28 ноября 2008 года № 392 «О введении отраслевой системы оплаты труда работников муниципальных учреждений образования  муниципального образования город-курорт Анапа»                                                  </t>
  </si>
  <si>
    <t xml:space="preserve"> Постановление администрации муниципального образования город-курорт Анапа от110.12.2010 №3160 «О предоставлении бюджетных инвестиций в обьекты капитальгного строительства муниципальным автономным и бюджетным учреждениям муниципального образования город-курорт Анапа»</t>
  </si>
  <si>
    <t>Постановление администрации муниципального образования город-курорт Анапа от 18 ноября 2013 года № 4620 «О введении, порядке и условиях осуществления выплат стимулирующего характера отдельным категориям работников муниципальных учредений дополнительного образования детей муниципального образования город-курорт Анапа»</t>
  </si>
  <si>
    <t>Постановление администрации муниципального образования город-куцрорт Анапа от 10 ноября 2010 года № 2886 «О плане действий по модернизации общего образования,направленных на реализацию национальной образовательной инициативы «Наша новая школа» в муниципальном образовании  город-курорт Анапа на 2011-2015 годы»</t>
  </si>
  <si>
    <t xml:space="preserve">Постановление от 29 мая 2014 года № 2310 «Об утверждении Положения о специальной премии главы муниципального образования город-курорт Анапа одаренным детям за успехи в области культуры»  </t>
  </si>
  <si>
    <t xml:space="preserve">3) Постановление администрации муниципаль-ного образования город-курорт  Анапа от 29 мая 2013 года № 1774 «Об утверждении порядка сбора отходов производства и потребления на территории муниципального образования город-курорт Анапа»  </t>
  </si>
  <si>
    <t xml:space="preserve">1)  Решение Совета муниципаль-ного образования город-курорт Анапа  от 28 июня 2005 года № 77 «Устав муниципального образо-вания»                                                     2) Постановление главы муниципального образования город-курорт Анапа  от 3 апреля 2009 года «О мерах по созданию неснижаемого трехдневного продовольственного запаса для населения муниципального образования город-курорт Анапа»                                                                                                                              3) Постановление администрации муниципаль-ного образования город-курор Анапа от 15 августа 2013 года  № 3051 «О резерве материальных ресурсов муниципального образования город-курорт Анапа для ликвидации  чрезвычайных ситуаций природного и техногенного характера»                                                                                                                                            </t>
  </si>
  <si>
    <t xml:space="preserve">4) Постановление администрации муниципального образования город-курорт Анапа  от 22  января  2013 года №100 «О подготовке населения муниципального образования город-курорт Анапа  в области гражданской оброны и защиты от чрезвычайных ситуаций природного и техногенного характера»      </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</si>
  <si>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05 июля 2012 года  № 1901 «О предоставлении субсидий из бюджета муниципаль-ного образования город-курорт Анапа казачьим обществам, включенным в государственный реестр казачих обществ в Российской Федерации»      </t>
  </si>
  <si>
    <t>3) Решение Совета муниципального образования город-курорт Анапа от 24 октября 2013 года № 398 «Об установлении меры социальной поддержки водителям автомобилей скорой медицинской помощи  муниципальных учреждений здравоохранения муниципального образования город-курорт Анапа»,</t>
  </si>
  <si>
    <t>4) Решение Совета МО от 24 октября 2013 года № 397 «Об установлении меры социальной поддержки водителям 
автомобилей скорой медицинской помощи муниципальных 
учреждений здравоохранения муниципального образования город-курорт Анапа»</t>
  </si>
  <si>
    <t>Решение Совета от 27 мая 2010 года №35 «Об утверждении Положения «О звании «Почетный гражданин муниципального образования город-курорт Анапа» ( в ред от 24 июля 2014 года № 464)</t>
  </si>
  <si>
    <t xml:space="preserve"> Решение Совета муниципального образования город-курорт Анапа  от 28 июня 2005 года № 77 «Устав муниципального образования»</t>
  </si>
  <si>
    <t xml:space="preserve">  Решение Совета муниципального образования город-курорт Анапа  от 28 июня 2005 года № 77 «Устав муниципального образования»</t>
  </si>
  <si>
    <t>Решение Совета муниципального образования город-курорт Анапа  от 28 июня 2005 года № 77 «Устав муниципального образования»</t>
  </si>
  <si>
    <t xml:space="preserve"> Постановление администрации МО г-к Анапа  от 18 ноября 2013 года № 4605 «О введении и условиях осуществления денежных выплат работникам муниципальных учреждений, подведомственных управлению культуры администрации муниципального образования город-курорт Анапа»        </t>
  </si>
  <si>
    <t>Постановление администрации муниципального образования город-курорт Анапа от 17 сентября 2013 года № 3623 «О проведении конкурса на звание «Лучший участковый уполномоченный полиции в муниципальном образовании город-курорт Анапа»</t>
  </si>
  <si>
    <t xml:space="preserve"> Постановление администрации муниципального образования город-курорт Анапа от 22 ноября 2010 года  № 2962 года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t>
  </si>
  <si>
    <t>жилье суды</t>
  </si>
  <si>
    <t>Постановление главы муниципаль-ного образования город-курорт Анапа от 28.09.2007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</si>
  <si>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 xml:space="preserve">1)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2) Постановление главы муниципаль-ного образования город-курорт Анапа от 28.09.2007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     </t>
  </si>
  <si>
    <t xml:space="preserve">2) Постановление  от 4 сентября 2009 года № 3053 «Об утверждении Порядка предоставления субсидий юридическим лицам для проведения капитального ремонта  многоквартирных домов в муниципальном образовании город-курорт Анапа»                                                                                                                                   3) Постановление  от 4 июня 2014 года № 2379 «Об утверждении порядка предоставления и расходования субсидий </t>
  </si>
  <si>
    <t>гл.2 ст.7</t>
  </si>
  <si>
    <t xml:space="preserve">Постановление администрации от                  25 декабря 2008 № 429 «Об отраслевой системе оплаты труда работников муниципальных образовательных учреждений спортивной направленности муниципального образования город-курорт Анапа»    </t>
  </si>
  <si>
    <t>Постановление администрации муниципального образования город-курорт Анапа от 18 ноября 2013 года № 4620 «О введении, порядке и условиях осуществления выплат стимулирующего характера отдельным категориям работников муниципальных учредений дополнительного образования детей муниципального образования                город-курорт Анапа»</t>
  </si>
  <si>
    <t xml:space="preserve">Постановление администрации муниципального образования                     город-курорт Анапа  от 18 ноября 2013 года № 4605 «О введении и условиях осуществления денежных выплат работникам муниципальных учреждений, подведомственных управлению культуры администрации муниципального образования город-курорт Анапа»        </t>
  </si>
  <si>
    <t>Постановление администрации муниципального образования              город-курорт Анапа от 07 июля 2014 года № 2879 «Об организации отдыха, оздоровления и занятости детей в муниципальном образовании город-курорт Анапа»</t>
  </si>
  <si>
    <t xml:space="preserve"> Постановление администрации муниципального образования           город-курорт Анапа от 22 августа 2014 года № 3596 «Об обеспечении обучающихся и педагогических работников муниципального образования город-курорт Анапа горячим питанием и молоком»                                                 </t>
  </si>
  <si>
    <t>Постановление администрации муниципального образования          город-курорт Анапа № 4620 «О введении, порядке и условиях осуществления выплат стимулирующего характера отдельным категориям работников муниципальных учреждений дополнительного образования детей муниципального образования            город-курорт Анапа»</t>
  </si>
  <si>
    <t>Решение Совета муниципаль-ного образования город-курорт Анапа  от 28 июня 2005 года № 77 «Устав муниципального образования»</t>
  </si>
  <si>
    <t>Постановление администрации муниципального образования город-курорт Анапа от 07 июля 2014 года № 2879 «Об организации отдыха, оздоровления и занятости детей в муниципальном образовании                               город-курорт Анапа»</t>
  </si>
  <si>
    <t>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28 ноября 2012 года № 3378 «Об утверждении Положения о резервном фонде администрации муниципального образования город-курорт Анапа»</t>
  </si>
  <si>
    <t>00 00 04</t>
  </si>
  <si>
    <t xml:space="preserve"> Постановление Администрации муниципального образования город-курорт Анапа от 15 июля 2013 года            № 2438 «Об утверждении Порядка предоставления субсидий малым формам хозяйствования в агропромышленном комплексе на территории муниципального образования город-курорт Анапа»     </t>
  </si>
  <si>
    <t>Постановление  от 23 января 2014 № 172 «О применении системы оплаты труда работников муници-пальных бюджетных и автономных общеобразовательных учреждений    (организаций ) муниципального образования город-курорт Анапа»</t>
  </si>
  <si>
    <t>Объем средств на исполнение расходного обязательства (тыс. руб.)</t>
  </si>
  <si>
    <t xml:space="preserve">2) Постановление администрации  от 28 января 2013 года № 209 «Об утверждении положения о порядке организации деятельности муниципальных бюджетных и автономных образовательных  учреждений дополнительного образования детей спортивной направленности, расположенных на территории муниципального образования город-курорт Анапа»                                                                                                                                                                                                                               </t>
  </si>
  <si>
    <t>Постановление администрации муниципального образования город-курорт Анапа от 05 июля 2012  года № 1901 «О предоставлении субсидий из бюджета муниципального образования город-курорт Анапа казачьим обществам, включенным в государственный реестр казачих обществ в Российской Федерации»</t>
  </si>
  <si>
    <t xml:space="preserve">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</si>
  <si>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 xml:space="preserve">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</si>
  <si>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Постановление администрации муниципального образования город-курорт от 18 ноября 2013 года       № 4605 «О введении и условиях осуществления денежных выплат  работникам муниципальных учредений, подведомственных управлению культуры администрации муниципального образования город-курорт Анапа»</t>
  </si>
  <si>
    <t>Решение Совета муниципального обра-зования город-курорт Анапа  от 28 ию-ня 2005 года № 77 «Устав муници-пального образования»</t>
  </si>
  <si>
    <t>наименование и реквизиты нормативно-правового акта</t>
  </si>
  <si>
    <t>номер статьи, части, пункта, подпункта</t>
  </si>
  <si>
    <t>дата вступления в силу и срок действия</t>
  </si>
  <si>
    <t>раздел, подраздел</t>
  </si>
  <si>
    <t>целевая статья</t>
  </si>
  <si>
    <t>вид расхода</t>
  </si>
  <si>
    <t>итого по статье 000</t>
  </si>
  <si>
    <t xml:space="preserve">итого по статье 000 </t>
  </si>
  <si>
    <t xml:space="preserve">итого по статье 000   </t>
  </si>
  <si>
    <t>итого по статье 210</t>
  </si>
  <si>
    <t xml:space="preserve">итого по статье 210  </t>
  </si>
  <si>
    <t>итого по статье 310</t>
  </si>
  <si>
    <t>итого по статье 260</t>
  </si>
  <si>
    <t xml:space="preserve">итого по статье 260 </t>
  </si>
  <si>
    <t>итого по статье 241</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</si>
  <si>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</si>
  <si>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 xml:space="preserve">Ддо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</si>
  <si>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</si>
  <si>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</si>
  <si>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</si>
  <si>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</si>
  <si>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</si>
  <si>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</si>
  <si>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</si>
  <si>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</si>
  <si>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</si>
  <si>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</si>
  <si>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Организация ритуальных услуг и содержание мест захоронения</t>
  </si>
  <si>
    <t>Организация сбора, вывоза, утилизации и переработки бытовых и промышленных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</si>
  <si>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</si>
  <si>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Присвоение наименований улицам,площадям и иным территориямпроживания граждан в городском округе,установление нумерации домов, установка указателей с наименованиями улици номерами домов.</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</si>
  <si>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</si>
  <si>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</si>
  <si>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</si>
  <si>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</si>
  <si>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</si>
  <si>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t>
  </si>
  <si>
    <t>Организация и осуществление мероприятий по работе с детьми и молодежью в городском округе</t>
  </si>
  <si>
    <t>Создание условий для деятельности добровольных формирований населения по охране общественного порядка</t>
  </si>
  <si>
    <t>Создание муниципальных предприятий и учреждений, финансирование муниципальных учреждений, формирование и размещение муниципального заказа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</si>
  <si>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</si>
  <si>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</si>
  <si>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</si>
  <si>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</si>
  <si>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</si>
  <si>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Осуществление муниципального лесного контроля и надзора</t>
  </si>
  <si>
    <t>Принятие и организация выполнения планов и программ комплексного социально-экономического развития муниципального образования</t>
  </si>
  <si>
    <t>Резервный фонд местных администраций</t>
  </si>
  <si>
    <t>Обслуживание муниципального долга</t>
  </si>
  <si>
    <t>Предоставление бюджетных кредитов</t>
  </si>
  <si>
    <t>Погашение бюджетных кредитов</t>
  </si>
  <si>
    <t>Исполнение муниципальных гарантий</t>
  </si>
  <si>
    <t>Отрицательные трансферты</t>
  </si>
  <si>
    <t>Участие в осуществлении деятельности по опеке и попечительству</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</si>
  <si>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</si>
  <si>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 xml:space="preserve">Осуществление расходов на дополнительные меры социальной поддержки и социальной помощи для отдельных категорий граждан </t>
  </si>
  <si>
    <t>Финансовая поддержка на возвратной основе</t>
  </si>
  <si>
    <t>Осуществление переданных исполнительно-распорядительным органам муниципальных образований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</si>
  <si>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Осуществление полномочий по подготовке и проведению статистических переписей</t>
  </si>
  <si>
    <t>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t>
  </si>
  <si>
    <t>Выплаты денежных средств на содержание детей-сирот и детей, оставшихся без попечения родителей, переданных на воспитание в приемные семьи</t>
  </si>
  <si>
    <t>Модернизация здравоохранения</t>
  </si>
  <si>
    <t>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в Краснодарском крае</t>
  </si>
  <si>
    <t>Осуществление государственных полномочий по реализации основных общеобразовательных программ</t>
  </si>
  <si>
    <t>Реализация Закона Краснодарского края от 30 июня 1997 года № 90-КЗ «Об охране здоровья населения Краснодарского края« (предоставление мер социальной поддержки отдельным группам населения в обеспечении лекарственными средствами и изделиями медицинского назначения, обеспечение полноценным питанием беременных женщин, кормящих матерей, а также детей в возрасте до трех лет)</t>
  </si>
  <si>
    <t>Денежные выплаты медицинскому персоналу фельдшерско-акушерских пунктов, врачам, фельдшерам (акушеркам) и медицинским сестрам скорой медицинской помощи</t>
  </si>
  <si>
    <t>Реализация Закона Краснодарского края от 26 декабря 2005 года      № 976-КЗ «О наделении органов местного самоуправления в Краснодарском крае государственными полномочиями по поддержке сельскохозяйственного производства»</t>
  </si>
  <si>
    <t>Осуществление государственных полномочий по образованию и организации деятельности административных комиссий</t>
  </si>
  <si>
    <t>Осуществление государственных полномочий по созданию и организации деятельности комиссий по делам несовершеннолетних и защите их прав</t>
  </si>
  <si>
    <t>Организация и осуществление деятельности по опеке и попечительству</t>
  </si>
  <si>
    <t>Обеспечение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</si>
  <si>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Предоставление дополнительных мер социальной поддержки донорам крови в Краснодарском крае(денежная компенсация на усиленное питание доноров)</t>
  </si>
  <si>
    <t>Бесплатное изготовление и ремонт зубных протезов отдельным категориям жителей Краснодарского края</t>
  </si>
  <si>
    <t>Реализация Закона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 (ежемесячная денежная выплата отдельным категориям педагогических работников)</t>
  </si>
  <si>
    <t>Государственная поддержка внедрения комплексных мер модернизации образования</t>
  </si>
  <si>
    <t>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t>
  </si>
  <si>
    <t xml:space="preserve">Осуществление государственных полномочий по реализации мероприятий краевой целевой программы  «Пастбища для выпаса коров, содержащихся в личных подсобных хозяйствах на территории Краснодарского края« на 2008—2012 годы </t>
  </si>
  <si>
    <t>Выплата единовременных пособий при всех формах устройства детей, лишенных родительского попечения, в семью</t>
  </si>
  <si>
    <t>Осуществление отдельных государственных полномочий по ведению учета граждан отдельных категорий в качестве нуждающихся в жилых помещениях</t>
  </si>
  <si>
    <t>Осуществление государственных полномочий по реализации мероприятий краевой целевой программы «Об улучшении демографической ситуации в Краснодарском крае« на 2008—2010 годы</t>
  </si>
  <si>
    <t>Осуществление отдельных гос.полномочий Краснодарского края по регулированию тарифов организаций коммунального комплекса</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</si>
  <si>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на2012 – 2015 годы»</t>
  </si>
  <si>
    <t>Осуществление государственных полномочий по реализации мероприятий краевой целевой программы «Дети Кубани»</t>
  </si>
  <si>
    <t xml:space="preserve">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t>
  </si>
  <si>
    <t>Финансирование расходов на содер-жание и функцио-нирование органов местного самоупра-вления городского округа</t>
  </si>
  <si>
    <t>Владение, пользова 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</si>
  <si>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t>
  </si>
  <si>
    <t>1) Решение Совета муниципаль-ного образования город-курорт Анапа  от            28 июня 2005 года № 77 «Устав муниципального образо-вания»,                                                      2) Решение Совета муниципального образования город-курорт Анапа от               24 октября 2013 года № 402 «О созда-нии муниципального дорожного фонда  муниципального образования город-курорт Анапа и утверждения порядка формирования и использова-ния бюджетных ассигнований муници-пального дорожного фонда муници-пального образования город-курорт Анапа»</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</si>
  <si>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</si>
  <si>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 </t>
  </si>
  <si>
    <t>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t>
  </si>
  <si>
    <t>Постановление главы муниципаль-ного образования город-курорт Анапа от 28 сентября 2007 года № 367 «Об оплате труда работников муниципальных учреждений муниципального образо-вания город-курорт Анапа , на кото-рых не распространяется отраслевая система оплаты труда»</t>
  </si>
  <si>
    <t>1.Расходные обязательства, возникшие в результате принятия муниципальных нормативных правовых актов муниципального образования город-курорт Анапа по вопросам местного значения и иным вопросам, которые в соответствии с федеральными законами вправе решать органы местного самоуправления, итого</t>
  </si>
  <si>
    <t>2 Расходные обязятельства, связанные с решением вопросов, не отнесенных к компетенции органов местного самоуправления , органов государственной власти, и не исключенные из компетенции органов местного самоуправления федеральными законами и законами субъекта Российской Федерации, осуществляемые за счет собственных финансовых средств бюджета муниципального образования город-курорт Анапа, итого</t>
  </si>
  <si>
    <t>4) Постановление администрации муници-пального образования город-курорт Анапа от 14 мая 2012 года № 1265 «О порядке и размерах возмещения расходов, связанных со служебными командировками в адми-нистрации муниципального образования город-курорт Анапа»</t>
  </si>
  <si>
    <t>Постановление администрации муници-пального образования город-курорт Анапа от 4 марта 2014 года  № 833 «Об утвержде-нии Порядка осуществ-ления выплат руко-водителям органов территориального обще-ственного самоуправления муниципального образования город-курорт Анапа»</t>
  </si>
  <si>
    <t>Постановление администрации муниципаль-ного образования город-курорт Анапа от 11 апреля 2014 года  № 1487 «О проведе-нии муниципального этапа краевого конкур-са на звание «Лучший орган территориаль-ного общественного самоуправления»</t>
  </si>
  <si>
    <t xml:space="preserve">1) Решение Совета муниципального обра-зования город-курорт Анапа от 28 июня 2005 года № 77 «Устав муниципального образования город-курорт Анапа»,                                                             2)  Решение Совета муниципального образования город-курорт Анапа от                 2 февраля 2006 года №284 «Об утвер-ждении положения о порядке владе-ния, пользования и распоряжения муниципальной собственностью  муни-ципального образования город-курорт Анапа»                                                                                                                                                                                        </t>
  </si>
  <si>
    <t>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t>
  </si>
  <si>
    <t xml:space="preserve">1)  Решение Совета муниципального обра-зования город-курорт Анапа  от 28 июня 2005 года № 77 «Устав муниципального образо-вания»                                                       2) Постановление главы муниципального образования город-курорт Анапа от 28 ноября 2014 года  № 393 «Об оплате труда работников муниципальных бюджетных учреждений культуры и образовательных учреждений, подведомственныхуправлению культуры администрации муниципального образования город-курорт Анапа»                                                        </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</si>
  <si>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МО г-к Анапа  от 18 ноября 2013 года № 4605 «О введении и условиях осуществления денежных выплат работникам муниципальных учреждений, подведомственных управлению культуры администрации муниципального образования город-курорт Анапа»                                          3) Постановление главы муниципального образования город-курорт Анапа от 28 ноября 2014 года  № 393 «Об оплате труда работников муниципальных бюджетных учреждений культуры и образовательных учреждений, подведомственныхуправлению культуры администрации муниципального образования город-курорт Анапа»                                                        </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</si>
  <si>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6 ноября 2014 года № 4464 «О премировании спорт-сменов и тренеров муниципального образования город-курорт Анапа за достижение высоких спортивных результатов» </t>
  </si>
  <si>
    <t xml:space="preserve">1)  Решение Совета муниципального обра-зования город-курорт Анапа  от 28 июня 2005 года № 77 «Устав муниципального образо-вания»                                                  2)Решение Совета муниципального образования город-курорт Анапа от 2 декабря 2005года №161 «Об утверждении Правил содержания и благоустройства территории муниципального образования город-курот Анапа»  </t>
  </si>
  <si>
    <t xml:space="preserve">1)  Решение Совета муниципального обра-зования город-курорт Анапа  от 28 июня 2005 года № 77 «Устав муниципального образо-вания»                                                          2) Решение Совета муниципального образования город-курорт Анапа от 2 декабря 2005 года № 161 «Об утверждении Правил содержания и благоустройства территории муниципального образования город-курот Анапа»                                                                                                                                                                                                           </t>
  </si>
  <si>
    <t xml:space="preserve">1)  Решение Совета муниципального обра-зования город-курорт Анапа  от 28 июня 2005 года № 77 «Устав муниципального образо-вания»                                                     2) Решение Совета муниципального образования город-курорт Анапа от 2 декабря 2005 года № 161 «Об утверждении Правил содержания и благоустройства территории муниципального образования город-курот Анапа»  </t>
  </si>
  <si>
    <t xml:space="preserve">1)  Решение Совета муниципального обра-зования город-курорт Анапа  от 28 июня 2005 года № 77 «Устав муниципального образо-вания»                                           2) Решение Совета муниципаль-ного образования город-курорт  Анапа от 6 июня 2006 года  № 281 «Об утверждении положения о порядке управления и распоряжения земельными участками на территории муниципального образования город-курорт Анапа»                                                                                                                                                                        3)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</si>
  <si>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</si>
  <si>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 xml:space="preserve">1)  Решение Совета муниципального обра-зования город-курорт Анапа  от 28 июня 2005 года № 77 «Устав муниципального образо-вания»              </t>
  </si>
  <si>
    <t>1)  Решение Совета муниципального обра-зования город-курорт Анапа  от 28 июня 2005 года № 77 «Устав муниципального образо-вания»                                                   2) Постановление от 21 июля 2011 года  № 1874 «Об утверждении Порядка предоставления субсидий малым формам хозяйствования в агропромышленном комплексе на территории муниципального образования город-курорт Анапа»                                                             3) Постановление от 31 марта 2014 года № 1352 «Об утверждени Порядка предоставления субсидий муниципальным бюджетным учреждениям муниципального образования город-курорт Анапа, целью деятельности которых является содействие развитию малого и среднего предпринима-тельства на территории муниципаль-ного образования город-курорт Анапа»</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</si>
  <si>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5 июля 2012 года № 1901 «О предоставлении субсидий из бюджета муниципального образования город-курорт Анапа  казачьим обществам, включенным в государственный реестр казачьих обществ в Российской Федерации»                                      </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</si>
  <si>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</si>
  <si>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4 сентября 2009 года № 3053 «Об утверждении Порядка предоставления субсидий юридическим лицам для проведения капитального ремонта  многоквартирных домов в муниципальном образовании город-курорт Анапа»                                   </t>
  </si>
  <si>
    <t xml:space="preserve">1)  Решение Совета муниципального обра-зования город-курорт Анапа  от 28 июня 2005 года № 77 «Устав муниципального образо-вания»                                                 2) Решение Совета муниципального образования город-курорт Анапа от 27 мая 2010 года № 35 «Об утверждении положения  « О звании  Почетный гражданин муниципального образования город-курорт Анапа»,                                                                                                                      3) Постановление администрации муниципального образования город-курорт Анапа от 21 июня 2012 года  № 1729 «Об утверждении правил предоставления молодым семьям социальных выплат из средств местного бюджета на приобретение жилого помещения или строительство индивидуального жилого дома с участием средств федерального и краевого бюджетов»  </t>
  </si>
  <si>
    <t>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10 ноября 2010 года № 2886 «О плане действий по модернизации общего образования,направленных на реализацию национальной образовательной инициативы «Наша новая школа« в муниципальном образовании  город-курорт Анапа на 2011-2015 годы»</t>
  </si>
  <si>
    <t xml:space="preserve">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22 ноября 2010 года № 2962 «О порядке формирования муниципального задания в отношении  муниципальных  учреждений муниципального образования                       город-курорт Анапа и финансового обеспечения выполнения муниципального задания«                                                </t>
  </si>
  <si>
    <t xml:space="preserve">1)  Решение Совета муниципального обра-зования город-курорт Анапа  от 28 июня 2005 года № 77 «Устав муниципального образо-вания»                                                  2) Постановление от 21 июля 2011 года № 1874 «Об утверждении Порядка предоставления субсидий малым формам хозяйствования  в агропромышленном комплексе на территории муниципального образования город-курорт Анапа»;                    </t>
  </si>
  <si>
    <t>1)  Решение Совета муниципального обра-зования город-курорт Анапа  от 28 июня 2005 года № 77 «Устав муниципального образо-вания»                                                         2) Постановление администрации муниципального образования               город-курорт Анапа от 19 марта 2014 № 1147 «О разграничении полномочий между отраслевыми (функциональными) органами администрации муниципального образования город-курот Анапа по обеспечению жилыми помещениями детей сирот, детей, оставшихся без попечения родителей»                                                                                                                                                                                                                        3) Постановление администрации муниципального образования               город-курорт Анапа от 11 апреля 2014 № 1485 «Об утверждении графика мероприятий по обеспечению жилыми помещениями детей-сирот  в 2014 году и плановый период 2015-2016 годы»</t>
  </si>
  <si>
    <t>4 Расходные обязательства, возникшие в результате принятия муниципальных нормативных правовых актов муниципального образования город-курорт Анапа при осуществлении органами местного самоуправления муниципального образования город-курорт Анапа переданных им отдельных полномочий  Краснодарского края, итого</t>
  </si>
  <si>
    <t>3 Расходные обязательства, возникшие в результате принятия муниципальных нормативных правовых актов муниципального образования город-курорт Анапа при осуществлении органами местного самоуправления муниципального образования город-курорт Анапа переданных им отдельных полномочий  Российской Федерации, итого</t>
  </si>
  <si>
    <t xml:space="preserve">1) Решение Совета муниципального обра-зования город-курорт Анапа от 28 июня 2005 года № 77 «Устав муниципального образования город-курорт Анапа»,                                                   2) Решение Совета от 26 декабря 2013 года № 414 «О муниципальной службе  в муни-ципальном образовании город-курорт Анапа»                                                                       3) Решение Совета муниципального обра-зования город-курорт Анапа  от 6 февраля 2014 года № 426 «О территориальном об-щественном самоуправ-лении в муниципа-льном образовании город-курорт Анапа»                                                                                                                                                                                                        </t>
  </si>
  <si>
    <t>Постановление администрации муниципального обра</t>
  </si>
  <si>
    <t>1) Решение Совета муниципаль-ного образования город-курорт Анапа  от 28 июня 2005 года № 77 «Устав муници-пального образо-вания»,                                           2) Решение Совета от 29 апреля 2008 года № 763 «О порядке предоставления жилых помещений муниципального жилищного фонда»</t>
  </si>
  <si>
    <t>401.63.00</t>
  </si>
  <si>
    <t>3) Решение Совета муниципального образования город-курорт Анапа от              26 декабря 2013 года №414 «О муници-пальной службе  в муници-пальном образовании город-курорт Анапа»</t>
  </si>
  <si>
    <t>Реестр расходных обязательств муниципального образования город-курорт Анапа на 2015 год и плановый период 2016 и 2017 годов</t>
  </si>
  <si>
    <t>06 1 6074</t>
  </si>
  <si>
    <t xml:space="preserve">Текущий финансовый 2014 год    </t>
  </si>
  <si>
    <t xml:space="preserve">Финансовый    2016 год                 </t>
  </si>
  <si>
    <t xml:space="preserve">Финансовый 2017 год          </t>
  </si>
  <si>
    <t>40453000</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</si>
</sst>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quot;р.&quot;"/>
    <numFmt numFmtId="170" formatCode="0.000"/>
    <numFmt numFmtId="171" formatCode="0.0000"/>
    <numFmt numFmtId="172" formatCode="#,##0.0"/>
    <numFmt numFmtId="173" formatCode="00\.00\.00"/>
    <numFmt numFmtId="174" formatCode="_-* #,##0.000_р_._-;\-* #,##0.000_р_._-;_-* &quot;-&quot;??_р_._-;_-@_-"/>
    <numFmt numFmtId="175" formatCode="_-* #,##0.0000_р_._-;\-* #,##0.0000_р_._-;_-* &quot;-&quot;??_р_._-;_-@_-"/>
    <numFmt numFmtId="176" formatCode="_-* #,##0.00000_р_._-;\-* #,##0.00000_р_._-;_-* &quot;-&quot;??_р_._-;_-@_-"/>
    <numFmt numFmtId="177" formatCode="_-* #,##0.0_р_._-;\-* #,##0.0_р_._-;_-* &quot;-&quot;??_р_._-;_-@_-"/>
    <numFmt numFmtId="178" formatCode="_-* #,##0_р_._-;\-* #,##0_р_._-;_-* &quot;-&quot;??_р_._-;_-@_-"/>
    <numFmt numFmtId="179" formatCode="_-* #,##0.0&quot;р.&quot;_-;\-* #,##0.0&quot;р.&quot;_-;_-* &quot;-&quot;??&quot;р.&quot;_-;_-@_-"/>
    <numFmt numFmtId="180" formatCode="_-* #,##0&quot;р.&quot;_-;\-* #,##0&quot;р.&quot;_-;_-* &quot;-&quot;??&quot;р.&quot;_-;_-@_-"/>
    <numFmt numFmtId="181" formatCode="0000000"/>
    <numFmt numFmtId="182" formatCode="mmm/yyyy"/>
    <numFmt numFmtId="183" formatCode="0000"/>
    <numFmt numFmtId="184" formatCode="000000"/>
    <numFmt numFmtId="185" formatCode="#0;[Red]\-#0;0"/>
    <numFmt numFmtId="186" formatCode="#,##0.00;[Red]\-#,##0.00;0.00"/>
    <numFmt numFmtId="187" formatCode="000"/>
    <numFmt numFmtId="188" formatCode="000\.00\.00"/>
    <numFmt numFmtId="189" formatCode="0\.00"/>
    <numFmt numFmtId="190" formatCode="[$-FC19]d\ mmmm\ yyyy\ &quot;г.&quot;"/>
    <numFmt numFmtId="191" formatCode="#,##0.0&quot;р.&quot;"/>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0.0_р_."/>
    <numFmt numFmtId="209" formatCode="#,##0&quot;р.&quot;"/>
    <numFmt numFmtId="210" formatCode="#,##0_р_."/>
    <numFmt numFmtId="211" formatCode="#,##0.000"/>
    <numFmt numFmtId="212" formatCode="000\.00\.000\.0"/>
    <numFmt numFmtId="213" formatCode="#,##0_ ;\-#,##0\ "/>
    <numFmt numFmtId="214" formatCode="_-* #,##0.0_р_._-;\-* #,##0.0_р_._-;_-* &quot;-&quot;?_р_._-;_-@_-"/>
    <numFmt numFmtId="215" formatCode="#,##0.0;[Red]#,##0.0"/>
    <numFmt numFmtId="216" formatCode="#,##0;[Red]#,##0"/>
    <numFmt numFmtId="217" formatCode="#,##0.0_ ;\-#,##0.0\ "/>
    <numFmt numFmtId="218" formatCode="d/m/yy;@"/>
    <numFmt numFmtId="219" formatCode="#,##0.00_ ;\-#,##0.00\ "/>
  </numFmts>
  <fonts count="44">
    <font>
      <sz val="10"/>
      <name val="Arial Cyr"/>
      <family val="0"/>
    </font>
    <font>
      <u val="single"/>
      <sz val="10"/>
      <color indexed="12"/>
      <name val="Arial Cyr"/>
      <family val="0"/>
    </font>
    <font>
      <u val="single"/>
      <sz val="10"/>
      <color indexed="36"/>
      <name val="Arial Cyr"/>
      <family val="0"/>
    </font>
    <font>
      <sz val="8"/>
      <name val="Arial Cyr"/>
      <family val="0"/>
    </font>
    <font>
      <sz val="8"/>
      <name val="Tahoma"/>
      <family val="2"/>
    </font>
    <font>
      <b/>
      <sz val="8"/>
      <name val="Tahoma"/>
      <family val="2"/>
    </font>
    <font>
      <sz val="10"/>
      <name val="Times New Roman"/>
      <family val="1"/>
    </font>
    <font>
      <sz val="10"/>
      <name val="Arial"/>
      <family val="2"/>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2"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37">
    <xf numFmtId="0" fontId="0" fillId="0" borderId="0" xfId="0" applyAlignment="1">
      <alignment/>
    </xf>
    <xf numFmtId="0" fontId="6" fillId="33" borderId="0" xfId="0" applyFont="1" applyFill="1" applyAlignment="1">
      <alignment horizontal="right"/>
    </xf>
    <xf numFmtId="177" fontId="6" fillId="33" borderId="0" xfId="61" applyNumberFormat="1" applyFont="1" applyFill="1" applyBorder="1" applyAlignment="1">
      <alignment horizontal="right"/>
    </xf>
    <xf numFmtId="0" fontId="6" fillId="33" borderId="0" xfId="0" applyFont="1" applyFill="1" applyAlignment="1">
      <alignment/>
    </xf>
    <xf numFmtId="177" fontId="6" fillId="33" borderId="0" xfId="61" applyNumberFormat="1" applyFont="1" applyFill="1" applyAlignment="1">
      <alignment horizontal="right"/>
    </xf>
    <xf numFmtId="49" fontId="6" fillId="33" borderId="0" xfId="0" applyNumberFormat="1" applyFont="1" applyFill="1" applyAlignment="1">
      <alignment wrapText="1"/>
    </xf>
    <xf numFmtId="177" fontId="6" fillId="33" borderId="0" xfId="61" applyNumberFormat="1" applyFont="1" applyFill="1" applyBorder="1" applyAlignment="1">
      <alignment wrapText="1"/>
    </xf>
    <xf numFmtId="0" fontId="6" fillId="33" borderId="0" xfId="0" applyFont="1" applyFill="1" applyAlignment="1">
      <alignment wrapText="1"/>
    </xf>
    <xf numFmtId="0" fontId="6" fillId="33" borderId="0" xfId="0" applyFont="1" applyFill="1" applyAlignment="1">
      <alignment horizontal="left"/>
    </xf>
    <xf numFmtId="0" fontId="6" fillId="33" borderId="0" xfId="0" applyFont="1" applyFill="1" applyAlignment="1">
      <alignment horizontal="center"/>
    </xf>
    <xf numFmtId="177" fontId="6" fillId="33" borderId="10" xfId="61" applyNumberFormat="1" applyFont="1" applyFill="1" applyBorder="1" applyAlignment="1">
      <alignment horizontal="left" vertical="top" wrapText="1"/>
    </xf>
    <xf numFmtId="178" fontId="6" fillId="33" borderId="0" xfId="61" applyNumberFormat="1" applyFont="1" applyFill="1" applyAlignment="1">
      <alignment/>
    </xf>
    <xf numFmtId="214" fontId="6" fillId="33" borderId="0" xfId="0" applyNumberFormat="1" applyFont="1" applyFill="1" applyAlignment="1">
      <alignment/>
    </xf>
    <xf numFmtId="0" fontId="6" fillId="33" borderId="0" xfId="0" applyFont="1" applyFill="1" applyAlignment="1">
      <alignment horizontal="center" vertical="top"/>
    </xf>
    <xf numFmtId="49" fontId="6" fillId="33" borderId="0" xfId="0" applyNumberFormat="1" applyFont="1" applyFill="1" applyAlignment="1">
      <alignment horizontal="left" vertical="top"/>
    </xf>
    <xf numFmtId="49" fontId="6" fillId="33" borderId="10" xfId="61" applyNumberFormat="1" applyFont="1" applyFill="1" applyBorder="1" applyAlignment="1">
      <alignment horizontal="center" vertical="top" wrapText="1"/>
    </xf>
    <xf numFmtId="177" fontId="6" fillId="33" borderId="10" xfId="61" applyNumberFormat="1" applyFont="1" applyFill="1" applyBorder="1" applyAlignment="1">
      <alignment horizontal="right" vertical="top" wrapText="1"/>
    </xf>
    <xf numFmtId="177" fontId="6" fillId="33" borderId="0" xfId="61" applyNumberFormat="1" applyFont="1" applyFill="1" applyBorder="1" applyAlignment="1">
      <alignment horizontal="left" vertical="top"/>
    </xf>
    <xf numFmtId="0" fontId="6" fillId="33" borderId="0" xfId="0" applyFont="1" applyFill="1" applyAlignment="1">
      <alignment horizontal="left" vertical="top"/>
    </xf>
    <xf numFmtId="49" fontId="6" fillId="33" borderId="10" xfId="0" applyNumberFormat="1" applyFont="1" applyFill="1" applyBorder="1" applyAlignment="1">
      <alignment horizontal="center" vertical="center"/>
    </xf>
    <xf numFmtId="177" fontId="6" fillId="33" borderId="10" xfId="61" applyNumberFormat="1" applyFont="1" applyFill="1" applyBorder="1" applyAlignment="1">
      <alignment horizontal="center" vertical="center"/>
    </xf>
    <xf numFmtId="177" fontId="6" fillId="33" borderId="10" xfId="61" applyNumberFormat="1" applyFont="1" applyFill="1" applyBorder="1" applyAlignment="1">
      <alignment horizontal="right" vertical="top"/>
    </xf>
    <xf numFmtId="49" fontId="6" fillId="33" borderId="0" xfId="0" applyNumberFormat="1" applyFont="1" applyFill="1" applyAlignment="1">
      <alignment horizontal="center" vertical="top"/>
    </xf>
    <xf numFmtId="49" fontId="6" fillId="33" borderId="10" xfId="0" applyNumberFormat="1" applyFont="1" applyFill="1" applyBorder="1" applyAlignment="1">
      <alignment horizontal="center" vertical="top"/>
    </xf>
    <xf numFmtId="217" fontId="6" fillId="33" borderId="10" xfId="61" applyNumberFormat="1" applyFont="1" applyFill="1" applyBorder="1" applyAlignment="1">
      <alignment horizontal="right" vertical="top"/>
    </xf>
    <xf numFmtId="178" fontId="6" fillId="33" borderId="10" xfId="61" applyNumberFormat="1" applyFont="1" applyFill="1" applyBorder="1" applyAlignment="1">
      <alignment horizontal="right" vertical="top" wrapText="1"/>
    </xf>
    <xf numFmtId="217" fontId="6" fillId="33" borderId="10" xfId="61" applyNumberFormat="1" applyFont="1" applyFill="1" applyBorder="1" applyAlignment="1">
      <alignment horizontal="right" vertical="top" wrapText="1"/>
    </xf>
    <xf numFmtId="177" fontId="6" fillId="33" borderId="10" xfId="61" applyNumberFormat="1" applyFont="1" applyFill="1" applyBorder="1" applyAlignment="1">
      <alignment horizontal="center" vertical="top"/>
    </xf>
    <xf numFmtId="177" fontId="6" fillId="33" borderId="11" xfId="61" applyNumberFormat="1" applyFont="1" applyFill="1" applyBorder="1" applyAlignment="1">
      <alignment horizontal="right" vertical="top"/>
    </xf>
    <xf numFmtId="49" fontId="6" fillId="33" borderId="10" xfId="61" applyNumberFormat="1" applyFont="1" applyFill="1" applyBorder="1" applyAlignment="1">
      <alignment horizontal="center" vertical="center"/>
    </xf>
    <xf numFmtId="0" fontId="7" fillId="33" borderId="10" xfId="53" applyNumberFormat="1" applyFont="1" applyFill="1" applyBorder="1" applyAlignment="1" applyProtection="1">
      <alignment horizontal="left" vertical="top" wrapText="1"/>
      <protection hidden="1"/>
    </xf>
    <xf numFmtId="168" fontId="6" fillId="33" borderId="0" xfId="61" applyNumberFormat="1" applyFont="1" applyFill="1" applyAlignment="1">
      <alignment horizontal="right"/>
    </xf>
    <xf numFmtId="49" fontId="6" fillId="33" borderId="10" xfId="0" applyNumberFormat="1" applyFont="1" applyFill="1" applyBorder="1" applyAlignment="1">
      <alignment horizontal="left" vertical="top"/>
    </xf>
    <xf numFmtId="177" fontId="6" fillId="33" borderId="0" xfId="61" applyNumberFormat="1" applyFont="1" applyFill="1" applyBorder="1" applyAlignment="1">
      <alignment horizontal="center" vertical="top"/>
    </xf>
    <xf numFmtId="3" fontId="6" fillId="33" borderId="10" xfId="0" applyNumberFormat="1" applyFont="1" applyFill="1" applyBorder="1" applyAlignment="1">
      <alignment horizontal="center" vertical="top" wrapText="1"/>
    </xf>
    <xf numFmtId="172" fontId="6" fillId="33" borderId="10" xfId="0" applyNumberFormat="1" applyFont="1" applyFill="1" applyBorder="1" applyAlignment="1">
      <alignment horizontal="right" vertical="top" wrapText="1"/>
    </xf>
    <xf numFmtId="49" fontId="6" fillId="33" borderId="10" xfId="0" applyNumberFormat="1" applyFont="1" applyFill="1" applyBorder="1" applyAlignment="1">
      <alignment horizontal="center" vertical="top" wrapText="1"/>
    </xf>
    <xf numFmtId="49" fontId="6" fillId="33" borderId="11" xfId="61" applyNumberFormat="1" applyFont="1" applyFill="1" applyBorder="1" applyAlignment="1">
      <alignment horizontal="center" vertical="center"/>
    </xf>
    <xf numFmtId="49" fontId="6" fillId="33" borderId="0" xfId="61" applyNumberFormat="1" applyFont="1" applyFill="1" applyBorder="1" applyAlignment="1">
      <alignment horizontal="left" vertical="top" wrapText="1"/>
    </xf>
    <xf numFmtId="49" fontId="6" fillId="33" borderId="10" xfId="0" applyNumberFormat="1" applyFont="1" applyFill="1" applyBorder="1" applyAlignment="1">
      <alignment horizontal="right" vertical="top" wrapText="1"/>
    </xf>
    <xf numFmtId="184" fontId="6" fillId="33" borderId="10" xfId="61" applyNumberFormat="1" applyFont="1" applyFill="1" applyBorder="1" applyAlignment="1">
      <alignment horizontal="right" vertical="top" wrapText="1"/>
    </xf>
    <xf numFmtId="49" fontId="6" fillId="33" borderId="10" xfId="0" applyNumberFormat="1" applyFont="1" applyFill="1" applyBorder="1" applyAlignment="1">
      <alignment horizontal="right" vertical="top"/>
    </xf>
    <xf numFmtId="217" fontId="6" fillId="33" borderId="11" xfId="61" applyNumberFormat="1" applyFont="1" applyFill="1" applyBorder="1" applyAlignment="1">
      <alignment horizontal="right" vertical="top" wrapText="1"/>
    </xf>
    <xf numFmtId="49" fontId="6" fillId="33" borderId="12" xfId="0" applyNumberFormat="1" applyFont="1" applyFill="1" applyBorder="1" applyAlignment="1">
      <alignment horizontal="right" vertical="top"/>
    </xf>
    <xf numFmtId="3" fontId="6" fillId="33" borderId="10" xfId="0" applyNumberFormat="1" applyFont="1" applyFill="1" applyBorder="1" applyAlignment="1">
      <alignment horizontal="right" vertical="top" wrapText="1"/>
    </xf>
    <xf numFmtId="49" fontId="6" fillId="33" borderId="10" xfId="61" applyNumberFormat="1" applyFont="1" applyFill="1" applyBorder="1" applyAlignment="1">
      <alignment horizontal="right" vertical="top" wrapText="1"/>
    </xf>
    <xf numFmtId="0" fontId="6" fillId="33" borderId="10" xfId="61" applyNumberFormat="1" applyFont="1" applyFill="1" applyBorder="1" applyAlignment="1">
      <alignment horizontal="right" vertical="top" wrapText="1"/>
    </xf>
    <xf numFmtId="215" fontId="6" fillId="33" borderId="10" xfId="0" applyNumberFormat="1" applyFont="1" applyFill="1" applyBorder="1" applyAlignment="1">
      <alignment horizontal="right" vertical="top" wrapText="1"/>
    </xf>
    <xf numFmtId="0" fontId="6" fillId="33" borderId="10" xfId="0" applyFont="1" applyFill="1" applyBorder="1" applyAlignment="1">
      <alignment horizontal="right" vertical="top"/>
    </xf>
    <xf numFmtId="168" fontId="6" fillId="33" borderId="10" xfId="0" applyNumberFormat="1" applyFont="1" applyFill="1" applyBorder="1" applyAlignment="1">
      <alignment horizontal="right" vertical="top"/>
    </xf>
    <xf numFmtId="215" fontId="6" fillId="33" borderId="10" xfId="61" applyNumberFormat="1" applyFont="1" applyFill="1" applyBorder="1" applyAlignment="1">
      <alignment horizontal="right" vertical="top" wrapText="1"/>
    </xf>
    <xf numFmtId="43" fontId="6" fillId="33" borderId="10" xfId="61" applyNumberFormat="1" applyFont="1" applyFill="1" applyBorder="1" applyAlignment="1">
      <alignment horizontal="right" vertical="top" wrapText="1"/>
    </xf>
    <xf numFmtId="184" fontId="6" fillId="33" borderId="13" xfId="61" applyNumberFormat="1" applyFont="1" applyFill="1" applyBorder="1" applyAlignment="1">
      <alignment horizontal="right" vertical="top" wrapText="1"/>
    </xf>
    <xf numFmtId="177" fontId="6" fillId="33" borderId="11" xfId="61" applyNumberFormat="1" applyFont="1" applyFill="1" applyBorder="1" applyAlignment="1">
      <alignment horizontal="right" vertical="top" wrapText="1"/>
    </xf>
    <xf numFmtId="177" fontId="6" fillId="33" borderId="13" xfId="61" applyNumberFormat="1" applyFont="1" applyFill="1" applyBorder="1" applyAlignment="1">
      <alignment horizontal="right" vertical="top" wrapText="1"/>
    </xf>
    <xf numFmtId="184" fontId="6" fillId="33" borderId="10" xfId="61" applyNumberFormat="1" applyFont="1" applyFill="1" applyBorder="1" applyAlignment="1">
      <alignment horizontal="left" vertical="top" wrapText="1"/>
    </xf>
    <xf numFmtId="184" fontId="6" fillId="33" borderId="10" xfId="0" applyNumberFormat="1" applyFont="1" applyFill="1" applyBorder="1" applyAlignment="1">
      <alignment horizontal="left" vertical="top" wrapText="1"/>
    </xf>
    <xf numFmtId="0" fontId="6" fillId="33" borderId="10" xfId="61" applyNumberFormat="1" applyFont="1" applyFill="1" applyBorder="1" applyAlignment="1">
      <alignment horizontal="left" vertical="top" wrapText="1"/>
    </xf>
    <xf numFmtId="215" fontId="6" fillId="33" borderId="10" xfId="0" applyNumberFormat="1" applyFont="1" applyFill="1" applyBorder="1" applyAlignment="1">
      <alignment horizontal="left" vertical="top" wrapText="1"/>
    </xf>
    <xf numFmtId="177" fontId="6" fillId="33" borderId="10" xfId="61" applyNumberFormat="1" applyFont="1" applyFill="1" applyBorder="1" applyAlignment="1">
      <alignment horizontal="left" vertical="top"/>
    </xf>
    <xf numFmtId="0" fontId="6" fillId="33" borderId="10" xfId="0" applyNumberFormat="1" applyFont="1" applyFill="1" applyBorder="1" applyAlignment="1">
      <alignment horizontal="left" vertical="top" wrapText="1"/>
    </xf>
    <xf numFmtId="3" fontId="6" fillId="33" borderId="10" xfId="0" applyNumberFormat="1"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right" vertical="top" wrapText="1"/>
    </xf>
    <xf numFmtId="168" fontId="6" fillId="33" borderId="10" xfId="61" applyNumberFormat="1" applyFont="1" applyFill="1" applyBorder="1" applyAlignment="1">
      <alignment horizontal="right" vertical="top" wrapText="1"/>
    </xf>
    <xf numFmtId="215" fontId="6" fillId="33" borderId="10" xfId="0" applyNumberFormat="1" applyFont="1" applyFill="1" applyBorder="1" applyAlignment="1">
      <alignment horizontal="center" vertical="top" wrapText="1"/>
    </xf>
    <xf numFmtId="172" fontId="6" fillId="33" borderId="10" xfId="61" applyNumberFormat="1" applyFont="1" applyFill="1" applyBorder="1" applyAlignment="1">
      <alignment horizontal="right" vertical="top" wrapText="1"/>
    </xf>
    <xf numFmtId="215" fontId="6" fillId="33" borderId="11" xfId="61" applyNumberFormat="1" applyFont="1" applyFill="1" applyBorder="1" applyAlignment="1">
      <alignment horizontal="right" vertical="top" wrapText="1"/>
    </xf>
    <xf numFmtId="1" fontId="6" fillId="33" borderId="10" xfId="61" applyNumberFormat="1" applyFont="1" applyFill="1" applyBorder="1" applyAlignment="1">
      <alignment horizontal="right" vertical="top" wrapText="1"/>
    </xf>
    <xf numFmtId="172" fontId="6" fillId="33" borderId="10" xfId="0" applyNumberFormat="1" applyFont="1" applyFill="1" applyBorder="1" applyAlignment="1">
      <alignment horizontal="right" vertical="top"/>
    </xf>
    <xf numFmtId="184" fontId="6" fillId="33" borderId="10" xfId="61" applyNumberFormat="1" applyFont="1" applyFill="1" applyBorder="1" applyAlignment="1">
      <alignment horizontal="center" vertical="top"/>
    </xf>
    <xf numFmtId="215" fontId="6" fillId="33" borderId="10" xfId="0" applyNumberFormat="1" applyFont="1" applyFill="1" applyBorder="1" applyAlignment="1">
      <alignment horizontal="center" vertical="top"/>
    </xf>
    <xf numFmtId="49" fontId="6" fillId="33" borderId="10" xfId="61" applyNumberFormat="1" applyFont="1" applyFill="1" applyBorder="1" applyAlignment="1">
      <alignment horizontal="center" vertical="top"/>
    </xf>
    <xf numFmtId="49" fontId="6" fillId="33" borderId="0" xfId="61" applyNumberFormat="1" applyFont="1" applyFill="1" applyBorder="1" applyAlignment="1">
      <alignment horizontal="center" vertical="top"/>
    </xf>
    <xf numFmtId="184" fontId="6" fillId="33" borderId="0" xfId="0" applyNumberFormat="1" applyFont="1" applyFill="1" applyAlignment="1">
      <alignment horizontal="left" vertical="top" wrapText="1"/>
    </xf>
    <xf numFmtId="0" fontId="6" fillId="33" borderId="0" xfId="0" applyFont="1" applyFill="1" applyAlignment="1">
      <alignment vertical="top"/>
    </xf>
    <xf numFmtId="184" fontId="6" fillId="33" borderId="10" xfId="61" applyNumberFormat="1" applyFont="1" applyFill="1" applyBorder="1" applyAlignment="1">
      <alignment horizontal="center" vertical="top" wrapText="1"/>
    </xf>
    <xf numFmtId="49" fontId="6" fillId="33" borderId="12" xfId="0" applyNumberFormat="1" applyFont="1" applyFill="1" applyBorder="1" applyAlignment="1">
      <alignment horizontal="center" vertical="top"/>
    </xf>
    <xf numFmtId="0" fontId="6" fillId="33" borderId="10" xfId="61" applyNumberFormat="1" applyFont="1" applyFill="1" applyBorder="1" applyAlignment="1">
      <alignment horizontal="center" vertical="top" wrapText="1"/>
    </xf>
    <xf numFmtId="0" fontId="6" fillId="33" borderId="10" xfId="0" applyFont="1" applyFill="1" applyBorder="1" applyAlignment="1">
      <alignment horizontal="center" vertical="top"/>
    </xf>
    <xf numFmtId="184" fontId="6" fillId="33" borderId="10" xfId="0" applyNumberFormat="1" applyFont="1" applyFill="1" applyBorder="1" applyAlignment="1">
      <alignment horizontal="center" vertical="top" wrapText="1"/>
    </xf>
    <xf numFmtId="178" fontId="6" fillId="33" borderId="10" xfId="61" applyNumberFormat="1" applyFont="1" applyFill="1" applyBorder="1" applyAlignment="1">
      <alignment horizontal="center" vertical="top" wrapText="1"/>
    </xf>
    <xf numFmtId="3" fontId="6" fillId="33" borderId="10" xfId="0" applyNumberFormat="1" applyFont="1" applyFill="1" applyBorder="1" applyAlignment="1">
      <alignment horizontal="center" vertical="top"/>
    </xf>
    <xf numFmtId="177" fontId="6" fillId="33" borderId="10" xfId="61" applyNumberFormat="1" applyFont="1" applyFill="1" applyBorder="1" applyAlignment="1">
      <alignment horizontal="center" vertical="top" wrapText="1"/>
    </xf>
    <xf numFmtId="0" fontId="6" fillId="33" borderId="10" xfId="0" applyFont="1" applyFill="1" applyBorder="1" applyAlignment="1">
      <alignment horizontal="center" vertical="top" wrapText="1"/>
    </xf>
    <xf numFmtId="178" fontId="6" fillId="33" borderId="0" xfId="0" applyNumberFormat="1" applyFont="1" applyFill="1" applyAlignment="1">
      <alignment horizontal="center" vertical="center"/>
    </xf>
    <xf numFmtId="184" fontId="6" fillId="33" borderId="14" xfId="61" applyNumberFormat="1" applyFont="1" applyFill="1" applyBorder="1" applyAlignment="1">
      <alignment vertical="top" wrapText="1"/>
    </xf>
    <xf numFmtId="184" fontId="6" fillId="33" borderId="13" xfId="61" applyNumberFormat="1" applyFont="1" applyFill="1" applyBorder="1" applyAlignment="1">
      <alignment vertical="top" wrapText="1"/>
    </xf>
    <xf numFmtId="49" fontId="6" fillId="33" borderId="10" xfId="0" applyNumberFormat="1" applyFont="1" applyFill="1" applyBorder="1" applyAlignment="1">
      <alignment horizontal="left" vertical="top"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177" fontId="6" fillId="33" borderId="15" xfId="61"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177" fontId="6" fillId="33" borderId="10" xfId="61" applyNumberFormat="1" applyFont="1" applyFill="1" applyBorder="1" applyAlignment="1">
      <alignment horizontal="center" vertical="center" wrapText="1"/>
    </xf>
    <xf numFmtId="177" fontId="6" fillId="33" borderId="10" xfId="61" applyNumberFormat="1" applyFont="1" applyFill="1" applyBorder="1" applyAlignment="1">
      <alignment horizontal="fill" vertical="top" wrapText="1"/>
    </xf>
    <xf numFmtId="177" fontId="6" fillId="33" borderId="13" xfId="61" applyNumberFormat="1" applyFont="1" applyFill="1" applyBorder="1" applyAlignment="1">
      <alignment horizontal="center" vertical="top" wrapText="1"/>
    </xf>
    <xf numFmtId="0" fontId="6" fillId="33" borderId="13" xfId="0" applyFont="1" applyFill="1" applyBorder="1" applyAlignment="1">
      <alignment horizontal="center" vertical="top" wrapText="1"/>
    </xf>
    <xf numFmtId="0" fontId="8" fillId="33" borderId="0" xfId="0" applyFont="1" applyFill="1" applyAlignment="1">
      <alignment horizontal="center" vertical="top"/>
    </xf>
    <xf numFmtId="177" fontId="8" fillId="33" borderId="0" xfId="61" applyNumberFormat="1" applyFont="1" applyFill="1" applyBorder="1" applyAlignment="1">
      <alignment horizontal="right"/>
    </xf>
    <xf numFmtId="0" fontId="8" fillId="33" borderId="0" xfId="0" applyFont="1" applyFill="1" applyAlignment="1">
      <alignment/>
    </xf>
    <xf numFmtId="184" fontId="6" fillId="33" borderId="11" xfId="61" applyNumberFormat="1" applyFont="1" applyFill="1" applyBorder="1" applyAlignment="1">
      <alignment horizontal="left" vertical="top" wrapText="1"/>
    </xf>
    <xf numFmtId="184" fontId="6" fillId="33" borderId="14" xfId="61" applyNumberFormat="1" applyFont="1" applyFill="1" applyBorder="1" applyAlignment="1">
      <alignment horizontal="left" vertical="top" wrapText="1"/>
    </xf>
    <xf numFmtId="184" fontId="6" fillId="33" borderId="13" xfId="61" applyNumberFormat="1" applyFont="1" applyFill="1" applyBorder="1" applyAlignment="1">
      <alignment horizontal="left" vertical="top" wrapText="1"/>
    </xf>
    <xf numFmtId="49" fontId="6" fillId="33" borderId="10" xfId="0" applyNumberFormat="1" applyFont="1" applyFill="1" applyBorder="1" applyAlignment="1">
      <alignment horizontal="center" vertical="center" wrapText="1"/>
    </xf>
    <xf numFmtId="177" fontId="6" fillId="33" borderId="16" xfId="61" applyNumberFormat="1" applyFont="1" applyFill="1" applyBorder="1" applyAlignment="1">
      <alignment horizontal="center" vertical="center" wrapText="1"/>
    </xf>
    <xf numFmtId="177" fontId="6" fillId="33" borderId="17" xfId="61" applyNumberFormat="1" applyFont="1" applyFill="1" applyBorder="1" applyAlignment="1">
      <alignment horizontal="center" vertical="center" wrapText="1"/>
    </xf>
    <xf numFmtId="177" fontId="6" fillId="33" borderId="18" xfId="61" applyNumberFormat="1" applyFont="1" applyFill="1" applyBorder="1" applyAlignment="1">
      <alignment horizontal="center" vertical="center" wrapText="1"/>
    </xf>
    <xf numFmtId="177" fontId="6" fillId="33" borderId="19" xfId="61" applyNumberFormat="1" applyFont="1" applyFill="1" applyBorder="1" applyAlignment="1">
      <alignment horizontal="center" vertical="center" wrapText="1"/>
    </xf>
    <xf numFmtId="177" fontId="6" fillId="33" borderId="20" xfId="61" applyNumberFormat="1" applyFont="1" applyFill="1" applyBorder="1" applyAlignment="1">
      <alignment horizontal="center" vertical="center" wrapText="1"/>
    </xf>
    <xf numFmtId="177" fontId="6" fillId="33" borderId="0" xfId="61" applyNumberFormat="1" applyFont="1" applyFill="1" applyAlignment="1">
      <alignment horizontal="right" wrapText="1"/>
    </xf>
    <xf numFmtId="177" fontId="6" fillId="34" borderId="0" xfId="61" applyNumberFormat="1" applyFont="1" applyFill="1" applyAlignment="1">
      <alignment horizontal="right" wrapText="1"/>
    </xf>
    <xf numFmtId="49" fontId="8" fillId="33" borderId="0" xfId="0" applyNumberFormat="1" applyFont="1" applyFill="1" applyAlignment="1">
      <alignment horizontal="center"/>
    </xf>
    <xf numFmtId="0" fontId="8" fillId="33" borderId="0" xfId="0" applyFont="1" applyFill="1" applyAlignment="1">
      <alignment horizontal="left" vertical="top"/>
    </xf>
    <xf numFmtId="0" fontId="8" fillId="33" borderId="0" xfId="0" applyFont="1" applyFill="1" applyAlignment="1">
      <alignment horizontal="center"/>
    </xf>
    <xf numFmtId="0" fontId="8" fillId="33" borderId="0" xfId="0" applyFont="1" applyFill="1" applyAlignment="1">
      <alignment horizontal="center" wrapText="1"/>
    </xf>
    <xf numFmtId="43" fontId="8" fillId="33" borderId="0" xfId="61" applyFont="1" applyFill="1" applyAlignment="1">
      <alignment horizontal="center"/>
    </xf>
    <xf numFmtId="43" fontId="8" fillId="34" borderId="0" xfId="61" applyFont="1" applyFill="1" applyAlignment="1">
      <alignment horizontal="center"/>
    </xf>
    <xf numFmtId="49" fontId="6" fillId="33" borderId="16" xfId="0" applyNumberFormat="1" applyFont="1" applyFill="1" applyBorder="1" applyAlignment="1">
      <alignment horizontal="center" vertical="center" wrapText="1"/>
    </xf>
    <xf numFmtId="49" fontId="6" fillId="33" borderId="21"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49" fontId="6" fillId="33" borderId="18" xfId="0" applyNumberFormat="1" applyFont="1" applyFill="1" applyBorder="1" applyAlignment="1">
      <alignment horizontal="center" vertical="center" wrapText="1"/>
    </xf>
    <xf numFmtId="49" fontId="6" fillId="33" borderId="23" xfId="0" applyNumberFormat="1" applyFont="1" applyFill="1" applyBorder="1" applyAlignment="1">
      <alignment horizontal="center" vertical="center" wrapText="1"/>
    </xf>
    <xf numFmtId="49" fontId="6" fillId="33" borderId="24"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9" xfId="0" applyNumberFormat="1"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177" fontId="6" fillId="33" borderId="11" xfId="61" applyNumberFormat="1" applyFont="1" applyFill="1" applyBorder="1" applyAlignment="1">
      <alignment horizontal="center" vertical="center" wrapText="1"/>
    </xf>
    <xf numFmtId="177" fontId="6" fillId="33" borderId="14" xfId="61" applyNumberFormat="1" applyFont="1" applyFill="1" applyBorder="1" applyAlignment="1">
      <alignment horizontal="center" vertical="center" wrapText="1"/>
    </xf>
    <xf numFmtId="177" fontId="6" fillId="34" borderId="14" xfId="61" applyNumberFormat="1" applyFont="1" applyFill="1" applyBorder="1" applyAlignment="1">
      <alignment horizontal="center" vertical="center" wrapText="1"/>
    </xf>
    <xf numFmtId="177" fontId="6" fillId="33" borderId="13" xfId="61" applyNumberFormat="1" applyFont="1" applyFill="1" applyBorder="1" applyAlignment="1">
      <alignment horizontal="center" vertical="center" wrapText="1"/>
    </xf>
    <xf numFmtId="177" fontId="6" fillId="33" borderId="10" xfId="61" applyNumberFormat="1" applyFont="1" applyFill="1" applyBorder="1" applyAlignment="1">
      <alignment horizontal="center" vertical="center" wrapText="1"/>
    </xf>
    <xf numFmtId="177" fontId="6" fillId="33" borderId="15" xfId="61" applyNumberFormat="1" applyFont="1" applyFill="1" applyBorder="1" applyAlignment="1">
      <alignment horizontal="center" vertical="center" wrapText="1"/>
    </xf>
    <xf numFmtId="177" fontId="6" fillId="33" borderId="24" xfId="61"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58"/>
  <sheetViews>
    <sheetView tabSelected="1" zoomScale="75" zoomScaleNormal="75" zoomScaleSheetLayoutView="50" workbookViewId="0" topLeftCell="A521">
      <selection activeCell="A521" sqref="A521:IV525"/>
    </sheetView>
  </sheetViews>
  <sheetFormatPr defaultColWidth="24.00390625" defaultRowHeight="12.75"/>
  <cols>
    <col min="1" max="1" width="13.625" style="13" customWidth="1"/>
    <col min="2" max="2" width="18.25390625" style="14" customWidth="1"/>
    <col min="3" max="3" width="36.00390625" style="14" customWidth="1"/>
    <col min="4" max="4" width="9.625" style="22" customWidth="1"/>
    <col min="5" max="5" width="14.125" style="5" customWidth="1"/>
    <col min="6" max="6" width="8.375" style="22" customWidth="1"/>
    <col min="7" max="7" width="7.75390625" style="22" customWidth="1"/>
    <col min="8" max="8" width="12.375" style="22" customWidth="1"/>
    <col min="9" max="9" width="8.625" style="22" customWidth="1"/>
    <col min="10" max="14" width="14.375" style="4" customWidth="1"/>
    <col min="15" max="15" width="14.375" style="2" customWidth="1"/>
    <col min="16" max="16384" width="24.00390625" style="3" customWidth="1"/>
  </cols>
  <sheetData>
    <row r="1" spans="11:14" ht="12.75">
      <c r="K1" s="109"/>
      <c r="L1" s="109"/>
      <c r="M1" s="110"/>
      <c r="N1" s="109"/>
    </row>
    <row r="2" spans="11:14" ht="12.75">
      <c r="K2" s="109"/>
      <c r="L2" s="109"/>
      <c r="M2" s="110"/>
      <c r="N2" s="109"/>
    </row>
    <row r="3" spans="11:14" ht="12.75">
      <c r="K3" s="109"/>
      <c r="L3" s="109"/>
      <c r="M3" s="110"/>
      <c r="N3" s="109"/>
    </row>
    <row r="4" ht="12.75"/>
    <row r="5" spans="1:15" s="99" customFormat="1" ht="18.75">
      <c r="A5" s="97"/>
      <c r="B5" s="111" t="s">
        <v>611</v>
      </c>
      <c r="C5" s="112"/>
      <c r="D5" s="113"/>
      <c r="E5" s="114"/>
      <c r="F5" s="114"/>
      <c r="G5" s="111"/>
      <c r="H5" s="111"/>
      <c r="I5" s="111"/>
      <c r="J5" s="115"/>
      <c r="K5" s="115"/>
      <c r="L5" s="115"/>
      <c r="M5" s="116"/>
      <c r="N5" s="113"/>
      <c r="O5" s="98"/>
    </row>
    <row r="6" ht="12.75"/>
    <row r="7" spans="1:15" s="9" customFormat="1" ht="12.75" customHeight="1">
      <c r="A7" s="126" t="s">
        <v>18</v>
      </c>
      <c r="B7" s="127" t="s">
        <v>19</v>
      </c>
      <c r="C7" s="117" t="s">
        <v>16</v>
      </c>
      <c r="D7" s="118"/>
      <c r="E7" s="119"/>
      <c r="F7" s="127" t="s">
        <v>134</v>
      </c>
      <c r="G7" s="117" t="s">
        <v>17</v>
      </c>
      <c r="H7" s="118"/>
      <c r="I7" s="119"/>
      <c r="J7" s="130" t="s">
        <v>480</v>
      </c>
      <c r="K7" s="131"/>
      <c r="L7" s="131"/>
      <c r="M7" s="132"/>
      <c r="N7" s="131"/>
      <c r="O7" s="133"/>
    </row>
    <row r="8" spans="1:15" s="9" customFormat="1" ht="12.75" customHeight="1">
      <c r="A8" s="126"/>
      <c r="B8" s="128"/>
      <c r="C8" s="120"/>
      <c r="D8" s="121"/>
      <c r="E8" s="122"/>
      <c r="F8" s="128"/>
      <c r="G8" s="123"/>
      <c r="H8" s="124"/>
      <c r="I8" s="125"/>
      <c r="J8" s="104" t="s">
        <v>394</v>
      </c>
      <c r="K8" s="135"/>
      <c r="L8" s="91"/>
      <c r="M8" s="91"/>
      <c r="N8" s="104" t="s">
        <v>614</v>
      </c>
      <c r="O8" s="134" t="s">
        <v>615</v>
      </c>
    </row>
    <row r="9" spans="1:15" s="9" customFormat="1" ht="18" customHeight="1">
      <c r="A9" s="126"/>
      <c r="B9" s="128"/>
      <c r="C9" s="123"/>
      <c r="D9" s="124"/>
      <c r="E9" s="125"/>
      <c r="F9" s="128"/>
      <c r="G9" s="103" t="s">
        <v>490</v>
      </c>
      <c r="H9" s="103" t="s">
        <v>491</v>
      </c>
      <c r="I9" s="103" t="s">
        <v>492</v>
      </c>
      <c r="J9" s="106"/>
      <c r="K9" s="136"/>
      <c r="L9" s="107" t="s">
        <v>613</v>
      </c>
      <c r="M9" s="107" t="s">
        <v>431</v>
      </c>
      <c r="N9" s="105"/>
      <c r="O9" s="134"/>
    </row>
    <row r="10" spans="1:15" s="9" customFormat="1" ht="67.5" customHeight="1">
      <c r="A10" s="126"/>
      <c r="B10" s="129"/>
      <c r="C10" s="92" t="s">
        <v>487</v>
      </c>
      <c r="D10" s="92" t="s">
        <v>488</v>
      </c>
      <c r="E10" s="92" t="s">
        <v>489</v>
      </c>
      <c r="F10" s="129"/>
      <c r="G10" s="103"/>
      <c r="H10" s="103"/>
      <c r="I10" s="103"/>
      <c r="J10" s="93" t="s">
        <v>20</v>
      </c>
      <c r="K10" s="93" t="s">
        <v>21</v>
      </c>
      <c r="L10" s="108"/>
      <c r="M10" s="108"/>
      <c r="N10" s="106"/>
      <c r="O10" s="134"/>
    </row>
    <row r="11" spans="1:15" s="85" customFormat="1" ht="22.5" customHeight="1">
      <c r="A11" s="19" t="s">
        <v>437</v>
      </c>
      <c r="B11" s="19" t="s">
        <v>438</v>
      </c>
      <c r="C11" s="19" t="s">
        <v>439</v>
      </c>
      <c r="D11" s="19" t="s">
        <v>440</v>
      </c>
      <c r="E11" s="90" t="s">
        <v>441</v>
      </c>
      <c r="F11" s="19" t="s">
        <v>422</v>
      </c>
      <c r="G11" s="19" t="s">
        <v>423</v>
      </c>
      <c r="H11" s="19" t="s">
        <v>424</v>
      </c>
      <c r="I11" s="19" t="s">
        <v>425</v>
      </c>
      <c r="J11" s="29" t="s">
        <v>426</v>
      </c>
      <c r="K11" s="29" t="s">
        <v>427</v>
      </c>
      <c r="L11" s="29" t="s">
        <v>428</v>
      </c>
      <c r="M11" s="29" t="s">
        <v>429</v>
      </c>
      <c r="N11" s="37" t="s">
        <v>430</v>
      </c>
      <c r="O11" s="29">
        <v>15</v>
      </c>
    </row>
    <row r="12" spans="1:15" ht="22.5" customHeight="1">
      <c r="A12" s="62" t="s">
        <v>115</v>
      </c>
      <c r="B12" s="62"/>
      <c r="C12" s="88"/>
      <c r="D12" s="36"/>
      <c r="E12" s="39"/>
      <c r="F12" s="36"/>
      <c r="G12" s="39"/>
      <c r="H12" s="39"/>
      <c r="I12" s="39"/>
      <c r="J12" s="16">
        <f aca="true" t="shared" si="0" ref="J12:O12">J13+J391+J415+J421</f>
        <v>4028606.4000000004</v>
      </c>
      <c r="K12" s="16">
        <f t="shared" si="0"/>
        <v>3947140.8000000003</v>
      </c>
      <c r="L12" s="16">
        <f t="shared" si="0"/>
        <v>3875345.65</v>
      </c>
      <c r="M12" s="16">
        <f t="shared" si="0"/>
        <v>3857548.1999999993</v>
      </c>
      <c r="N12" s="16">
        <f t="shared" si="0"/>
        <v>3770135.8</v>
      </c>
      <c r="O12" s="16">
        <f t="shared" si="0"/>
        <v>3644364.1</v>
      </c>
    </row>
    <row r="13" spans="1:15" ht="43.5" customHeight="1">
      <c r="A13" s="100" t="s">
        <v>579</v>
      </c>
      <c r="B13" s="101"/>
      <c r="C13" s="101"/>
      <c r="D13" s="101"/>
      <c r="E13" s="101"/>
      <c r="F13" s="101"/>
      <c r="G13" s="101"/>
      <c r="H13" s="101"/>
      <c r="I13" s="102"/>
      <c r="J13" s="16">
        <f aca="true" t="shared" si="1" ref="J13:O13">J14+J46+J53+J75+J84+J90+J93+J104+J108+J111+J176+J187+J196+J226+J228+J230+J246+J248+J252+J255+J275+J290+J292+J294+J304+J306+J309+J312+J315+J322+J344+J349+J359+J361+J363+J366+J369+J373+J375+J378+J380+J382+J384+J387+J389+J102+J96</f>
        <v>2893772.4000000004</v>
      </c>
      <c r="K13" s="16">
        <f t="shared" si="1"/>
        <v>2815626</v>
      </c>
      <c r="L13" s="16">
        <f t="shared" si="1"/>
        <v>2351545.4</v>
      </c>
      <c r="M13" s="16">
        <f t="shared" si="1"/>
        <v>2187120.8</v>
      </c>
      <c r="N13" s="16">
        <f t="shared" si="1"/>
        <v>2093227.1000000003</v>
      </c>
      <c r="O13" s="16">
        <f t="shared" si="1"/>
        <v>1964462.1000000003</v>
      </c>
    </row>
    <row r="14" spans="1:15" ht="171" customHeight="1">
      <c r="A14" s="27" t="s">
        <v>3</v>
      </c>
      <c r="B14" s="10" t="s">
        <v>571</v>
      </c>
      <c r="C14" s="55" t="s">
        <v>606</v>
      </c>
      <c r="D14" s="76" t="s">
        <v>143</v>
      </c>
      <c r="E14" s="16"/>
      <c r="F14" s="27"/>
      <c r="G14" s="21"/>
      <c r="H14" s="21"/>
      <c r="I14" s="21"/>
      <c r="J14" s="94">
        <f aca="true" t="shared" si="2" ref="J14:O14">SUM(J15:J45)</f>
        <v>181752.7</v>
      </c>
      <c r="K14" s="16">
        <f t="shared" si="2"/>
        <v>181716.00000000003</v>
      </c>
      <c r="L14" s="16">
        <f t="shared" si="2"/>
        <v>167398.19999999995</v>
      </c>
      <c r="M14" s="16">
        <f t="shared" si="2"/>
        <v>206024.6</v>
      </c>
      <c r="N14" s="16">
        <f t="shared" si="2"/>
        <v>208036.2</v>
      </c>
      <c r="O14" s="16">
        <f t="shared" si="2"/>
        <v>208036.2</v>
      </c>
    </row>
    <row r="15" spans="1:15" ht="96" customHeight="1">
      <c r="A15" s="27" t="s">
        <v>3</v>
      </c>
      <c r="B15" s="62" t="s">
        <v>496</v>
      </c>
      <c r="C15" s="55" t="s">
        <v>581</v>
      </c>
      <c r="D15" s="27"/>
      <c r="E15" s="21"/>
      <c r="F15" s="23">
        <v>901</v>
      </c>
      <c r="G15" s="36" t="s">
        <v>4</v>
      </c>
      <c r="H15" s="36" t="s">
        <v>198</v>
      </c>
      <c r="I15" s="36" t="s">
        <v>188</v>
      </c>
      <c r="J15" s="64">
        <v>5747</v>
      </c>
      <c r="K15" s="16">
        <v>5746.8</v>
      </c>
      <c r="L15" s="64">
        <v>3672.2</v>
      </c>
      <c r="M15" s="24">
        <v>3767.6</v>
      </c>
      <c r="N15" s="24">
        <v>3767.6</v>
      </c>
      <c r="O15" s="24">
        <v>3767.6</v>
      </c>
    </row>
    <row r="16" spans="1:15" ht="12.75">
      <c r="A16" s="27" t="s">
        <v>3</v>
      </c>
      <c r="B16" s="62" t="s">
        <v>498</v>
      </c>
      <c r="C16" s="10" t="s">
        <v>297</v>
      </c>
      <c r="D16" s="27"/>
      <c r="E16" s="21"/>
      <c r="F16" s="23">
        <v>901</v>
      </c>
      <c r="G16" s="36" t="s">
        <v>4</v>
      </c>
      <c r="H16" s="36" t="s">
        <v>198</v>
      </c>
      <c r="I16" s="36" t="s">
        <v>187</v>
      </c>
      <c r="J16" s="64">
        <v>182.2</v>
      </c>
      <c r="K16" s="64">
        <v>182</v>
      </c>
      <c r="L16" s="64">
        <v>150</v>
      </c>
      <c r="M16" s="64">
        <v>75</v>
      </c>
      <c r="N16" s="64">
        <v>75</v>
      </c>
      <c r="O16" s="64">
        <v>75</v>
      </c>
    </row>
    <row r="17" spans="1:15" ht="12.75">
      <c r="A17" s="27" t="s">
        <v>3</v>
      </c>
      <c r="B17" s="62" t="s">
        <v>493</v>
      </c>
      <c r="C17" s="10"/>
      <c r="D17" s="27"/>
      <c r="E17" s="21"/>
      <c r="F17" s="23">
        <v>901</v>
      </c>
      <c r="G17" s="36" t="s">
        <v>4</v>
      </c>
      <c r="H17" s="36" t="s">
        <v>198</v>
      </c>
      <c r="I17" s="36" t="s">
        <v>187</v>
      </c>
      <c r="J17" s="64">
        <v>550.3</v>
      </c>
      <c r="K17" s="64">
        <v>550.1</v>
      </c>
      <c r="L17" s="64">
        <v>437.8</v>
      </c>
      <c r="M17" s="64">
        <v>312</v>
      </c>
      <c r="N17" s="64">
        <v>312</v>
      </c>
      <c r="O17" s="64">
        <v>312</v>
      </c>
    </row>
    <row r="18" spans="1:15" ht="12.75">
      <c r="A18" s="27" t="s">
        <v>3</v>
      </c>
      <c r="B18" s="62" t="s">
        <v>493</v>
      </c>
      <c r="C18" s="10"/>
      <c r="D18" s="27"/>
      <c r="E18" s="21"/>
      <c r="F18" s="23">
        <v>901</v>
      </c>
      <c r="G18" s="36" t="s">
        <v>4</v>
      </c>
      <c r="H18" s="36" t="s">
        <v>198</v>
      </c>
      <c r="I18" s="36" t="s">
        <v>185</v>
      </c>
      <c r="J18" s="64">
        <v>0.9</v>
      </c>
      <c r="K18" s="64">
        <v>0.9</v>
      </c>
      <c r="L18" s="64">
        <v>3.5</v>
      </c>
      <c r="M18" s="64">
        <v>4</v>
      </c>
      <c r="N18" s="64">
        <v>4</v>
      </c>
      <c r="O18" s="64">
        <v>4</v>
      </c>
    </row>
    <row r="19" spans="1:15" ht="12.75">
      <c r="A19" s="27" t="s">
        <v>3</v>
      </c>
      <c r="B19" s="62" t="s">
        <v>496</v>
      </c>
      <c r="C19" s="10"/>
      <c r="D19" s="27"/>
      <c r="E19" s="21"/>
      <c r="F19" s="23" t="s">
        <v>218</v>
      </c>
      <c r="G19" s="36" t="s">
        <v>4</v>
      </c>
      <c r="H19" s="36" t="s">
        <v>219</v>
      </c>
      <c r="I19" s="36" t="s">
        <v>188</v>
      </c>
      <c r="J19" s="64">
        <v>1215.7</v>
      </c>
      <c r="K19" s="25">
        <v>1215.6</v>
      </c>
      <c r="L19" s="64">
        <v>1347.7</v>
      </c>
      <c r="M19" s="64">
        <v>1509.3</v>
      </c>
      <c r="N19" s="64">
        <v>1509.3</v>
      </c>
      <c r="O19" s="64">
        <v>1509.3</v>
      </c>
    </row>
    <row r="20" spans="1:15" ht="12.75">
      <c r="A20" s="27" t="s">
        <v>3</v>
      </c>
      <c r="B20" s="62" t="s">
        <v>496</v>
      </c>
      <c r="C20" s="32"/>
      <c r="D20" s="23"/>
      <c r="E20" s="41"/>
      <c r="F20" s="23" t="s">
        <v>122</v>
      </c>
      <c r="G20" s="36" t="s">
        <v>175</v>
      </c>
      <c r="H20" s="36" t="s">
        <v>205</v>
      </c>
      <c r="I20" s="36" t="s">
        <v>188</v>
      </c>
      <c r="J20" s="16">
        <v>1054.8</v>
      </c>
      <c r="K20" s="16">
        <v>1054.8</v>
      </c>
      <c r="L20" s="16">
        <v>1489.6</v>
      </c>
      <c r="M20" s="16">
        <v>1677.1</v>
      </c>
      <c r="N20" s="16">
        <v>1677.1</v>
      </c>
      <c r="O20" s="16">
        <v>1677.1</v>
      </c>
    </row>
    <row r="21" spans="1:15" ht="12.75">
      <c r="A21" s="27" t="s">
        <v>3</v>
      </c>
      <c r="B21" s="62" t="s">
        <v>496</v>
      </c>
      <c r="C21" s="32"/>
      <c r="D21" s="23"/>
      <c r="E21" s="41"/>
      <c r="F21" s="23" t="s">
        <v>122</v>
      </c>
      <c r="G21" s="36" t="s">
        <v>173</v>
      </c>
      <c r="H21" s="36" t="s">
        <v>206</v>
      </c>
      <c r="I21" s="36" t="s">
        <v>188</v>
      </c>
      <c r="J21" s="16">
        <v>120232</v>
      </c>
      <c r="K21" s="16">
        <v>120230</v>
      </c>
      <c r="L21" s="16">
        <v>115679</v>
      </c>
      <c r="M21" s="16">
        <v>148282.8</v>
      </c>
      <c r="N21" s="16">
        <v>148282.8</v>
      </c>
      <c r="O21" s="16">
        <v>148282.8</v>
      </c>
    </row>
    <row r="22" spans="1:15" ht="12.75">
      <c r="A22" s="27" t="s">
        <v>3</v>
      </c>
      <c r="B22" s="62" t="s">
        <v>493</v>
      </c>
      <c r="C22" s="32"/>
      <c r="D22" s="23"/>
      <c r="E22" s="41"/>
      <c r="F22" s="23" t="s">
        <v>122</v>
      </c>
      <c r="G22" s="36" t="s">
        <v>173</v>
      </c>
      <c r="H22" s="36" t="s">
        <v>206</v>
      </c>
      <c r="I22" s="36" t="s">
        <v>187</v>
      </c>
      <c r="J22" s="16">
        <v>8338.4</v>
      </c>
      <c r="K22" s="16">
        <v>8336</v>
      </c>
      <c r="L22" s="16">
        <v>10070.5</v>
      </c>
      <c r="M22" s="16">
        <v>10103</v>
      </c>
      <c r="N22" s="16">
        <v>10103</v>
      </c>
      <c r="O22" s="16">
        <v>10103</v>
      </c>
    </row>
    <row r="23" spans="1:15" ht="12.75">
      <c r="A23" s="27" t="s">
        <v>3</v>
      </c>
      <c r="B23" s="62" t="s">
        <v>498</v>
      </c>
      <c r="C23" s="32"/>
      <c r="D23" s="23"/>
      <c r="E23" s="41"/>
      <c r="F23" s="23" t="s">
        <v>122</v>
      </c>
      <c r="G23" s="36" t="s">
        <v>173</v>
      </c>
      <c r="H23" s="36" t="s">
        <v>206</v>
      </c>
      <c r="I23" s="36" t="s">
        <v>187</v>
      </c>
      <c r="J23" s="16">
        <v>1896.5</v>
      </c>
      <c r="K23" s="16">
        <v>1896.4</v>
      </c>
      <c r="L23" s="16">
        <v>1900</v>
      </c>
      <c r="M23" s="16">
        <v>1000</v>
      </c>
      <c r="N23" s="16">
        <v>1000</v>
      </c>
      <c r="O23" s="16">
        <v>1000</v>
      </c>
    </row>
    <row r="24" spans="1:15" ht="12.75">
      <c r="A24" s="27" t="s">
        <v>3</v>
      </c>
      <c r="B24" s="62" t="s">
        <v>493</v>
      </c>
      <c r="C24" s="32"/>
      <c r="D24" s="23"/>
      <c r="E24" s="41"/>
      <c r="F24" s="23" t="s">
        <v>122</v>
      </c>
      <c r="G24" s="36" t="s">
        <v>173</v>
      </c>
      <c r="H24" s="36" t="s">
        <v>206</v>
      </c>
      <c r="I24" s="36" t="s">
        <v>185</v>
      </c>
      <c r="J24" s="16">
        <v>209.7</v>
      </c>
      <c r="K24" s="16">
        <v>209.1</v>
      </c>
      <c r="L24" s="16">
        <v>540.9</v>
      </c>
      <c r="M24" s="16">
        <v>541</v>
      </c>
      <c r="N24" s="16">
        <v>541</v>
      </c>
      <c r="O24" s="16">
        <v>541</v>
      </c>
    </row>
    <row r="25" spans="1:15" ht="15" customHeight="1">
      <c r="A25" s="27" t="s">
        <v>3</v>
      </c>
      <c r="B25" s="62" t="s">
        <v>493</v>
      </c>
      <c r="C25" s="88"/>
      <c r="D25" s="36"/>
      <c r="E25" s="39"/>
      <c r="F25" s="23" t="s">
        <v>122</v>
      </c>
      <c r="G25" s="36" t="s">
        <v>118</v>
      </c>
      <c r="H25" s="36" t="s">
        <v>207</v>
      </c>
      <c r="I25" s="36" t="s">
        <v>185</v>
      </c>
      <c r="J25" s="16">
        <v>5800</v>
      </c>
      <c r="K25" s="16">
        <v>5799.9</v>
      </c>
      <c r="L25" s="16">
        <v>821.3</v>
      </c>
      <c r="M25" s="16">
        <v>365.5</v>
      </c>
      <c r="N25" s="16">
        <v>365.5</v>
      </c>
      <c r="O25" s="16">
        <v>365.5</v>
      </c>
    </row>
    <row r="26" spans="1:15" ht="15" customHeight="1">
      <c r="A26" s="23" t="s">
        <v>3</v>
      </c>
      <c r="B26" s="62" t="s">
        <v>493</v>
      </c>
      <c r="C26" s="88"/>
      <c r="D26" s="36"/>
      <c r="E26" s="39"/>
      <c r="F26" s="23" t="s">
        <v>122</v>
      </c>
      <c r="G26" s="36" t="s">
        <v>118</v>
      </c>
      <c r="H26" s="36" t="s">
        <v>432</v>
      </c>
      <c r="I26" s="36" t="s">
        <v>187</v>
      </c>
      <c r="J26" s="16"/>
      <c r="K26" s="16"/>
      <c r="L26" s="16"/>
      <c r="M26" s="16">
        <v>180</v>
      </c>
      <c r="N26" s="53">
        <v>180</v>
      </c>
      <c r="O26" s="16">
        <v>180</v>
      </c>
    </row>
    <row r="27" spans="1:15" ht="15" customHeight="1">
      <c r="A27" s="23" t="s">
        <v>3</v>
      </c>
      <c r="B27" s="62" t="s">
        <v>493</v>
      </c>
      <c r="C27" s="88"/>
      <c r="D27" s="36"/>
      <c r="E27" s="39"/>
      <c r="F27" s="23" t="s">
        <v>122</v>
      </c>
      <c r="G27" s="36" t="s">
        <v>118</v>
      </c>
      <c r="H27" s="36" t="s">
        <v>412</v>
      </c>
      <c r="I27" s="36" t="s">
        <v>185</v>
      </c>
      <c r="J27" s="16">
        <v>4612.1</v>
      </c>
      <c r="K27" s="16">
        <v>4612.1</v>
      </c>
      <c r="L27" s="16"/>
      <c r="M27" s="16"/>
      <c r="N27" s="28"/>
      <c r="O27" s="21"/>
    </row>
    <row r="28" spans="1:15" ht="15" customHeight="1">
      <c r="A28" s="23" t="s">
        <v>3</v>
      </c>
      <c r="B28" s="62" t="s">
        <v>493</v>
      </c>
      <c r="C28" s="88"/>
      <c r="D28" s="36"/>
      <c r="E28" s="39"/>
      <c r="F28" s="23" t="s">
        <v>122</v>
      </c>
      <c r="G28" s="36" t="s">
        <v>118</v>
      </c>
      <c r="H28" s="36" t="s">
        <v>412</v>
      </c>
      <c r="I28" s="36" t="s">
        <v>187</v>
      </c>
      <c r="J28" s="16">
        <v>6340</v>
      </c>
      <c r="K28" s="16">
        <v>6340</v>
      </c>
      <c r="L28" s="16"/>
      <c r="M28" s="16"/>
      <c r="N28" s="28"/>
      <c r="O28" s="21"/>
    </row>
    <row r="29" spans="1:15" ht="93.75" customHeight="1">
      <c r="A29" s="23" t="s">
        <v>3</v>
      </c>
      <c r="B29" s="62" t="s">
        <v>499</v>
      </c>
      <c r="C29" s="56" t="s">
        <v>582</v>
      </c>
      <c r="D29" s="36"/>
      <c r="E29" s="39"/>
      <c r="F29" s="23" t="s">
        <v>122</v>
      </c>
      <c r="G29" s="36" t="s">
        <v>118</v>
      </c>
      <c r="H29" s="36" t="s">
        <v>220</v>
      </c>
      <c r="I29" s="36" t="s">
        <v>194</v>
      </c>
      <c r="J29" s="16">
        <v>2956.3</v>
      </c>
      <c r="K29" s="16">
        <v>2956.2</v>
      </c>
      <c r="L29" s="16">
        <v>4008</v>
      </c>
      <c r="M29" s="16">
        <v>6948</v>
      </c>
      <c r="N29" s="16">
        <v>8880</v>
      </c>
      <c r="O29" s="16">
        <v>8880</v>
      </c>
    </row>
    <row r="30" spans="1:15" ht="15.75" customHeight="1">
      <c r="A30" s="23" t="s">
        <v>3</v>
      </c>
      <c r="B30" s="62" t="s">
        <v>493</v>
      </c>
      <c r="C30" s="88"/>
      <c r="D30" s="36"/>
      <c r="E30" s="39"/>
      <c r="F30" s="23" t="s">
        <v>122</v>
      </c>
      <c r="G30" s="36" t="s">
        <v>118</v>
      </c>
      <c r="H30" s="36" t="s">
        <v>348</v>
      </c>
      <c r="I30" s="36" t="s">
        <v>187</v>
      </c>
      <c r="J30" s="16">
        <v>89</v>
      </c>
      <c r="K30" s="16">
        <v>89</v>
      </c>
      <c r="L30" s="16">
        <v>55</v>
      </c>
      <c r="M30" s="16">
        <v>679</v>
      </c>
      <c r="N30" s="16">
        <v>663</v>
      </c>
      <c r="O30" s="16">
        <v>663</v>
      </c>
    </row>
    <row r="31" spans="1:15" ht="81.75" customHeight="1">
      <c r="A31" s="23" t="s">
        <v>3</v>
      </c>
      <c r="B31" s="62" t="s">
        <v>499</v>
      </c>
      <c r="C31" s="88" t="s">
        <v>583</v>
      </c>
      <c r="D31" s="36"/>
      <c r="E31" s="39"/>
      <c r="F31" s="23" t="s">
        <v>122</v>
      </c>
      <c r="G31" s="36" t="s">
        <v>118</v>
      </c>
      <c r="H31" s="36" t="s">
        <v>349</v>
      </c>
      <c r="I31" s="36" t="s">
        <v>194</v>
      </c>
      <c r="J31" s="16"/>
      <c r="K31" s="16"/>
      <c r="L31" s="16">
        <v>200</v>
      </c>
      <c r="M31" s="16">
        <v>300</v>
      </c>
      <c r="N31" s="16">
        <v>300</v>
      </c>
      <c r="O31" s="16">
        <v>300</v>
      </c>
    </row>
    <row r="32" spans="1:15" ht="15.75" customHeight="1">
      <c r="A32" s="23" t="s">
        <v>3</v>
      </c>
      <c r="B32" s="62" t="s">
        <v>499</v>
      </c>
      <c r="C32" s="88"/>
      <c r="D32" s="36"/>
      <c r="E32" s="39"/>
      <c r="F32" s="23" t="s">
        <v>122</v>
      </c>
      <c r="G32" s="36" t="s">
        <v>118</v>
      </c>
      <c r="H32" s="36" t="s">
        <v>350</v>
      </c>
      <c r="I32" s="36" t="s">
        <v>194</v>
      </c>
      <c r="J32" s="16"/>
      <c r="K32" s="16"/>
      <c r="L32" s="16">
        <v>600</v>
      </c>
      <c r="M32" s="16">
        <v>600</v>
      </c>
      <c r="N32" s="16">
        <v>600</v>
      </c>
      <c r="O32" s="16">
        <v>600</v>
      </c>
    </row>
    <row r="33" spans="1:15" ht="15.75" customHeight="1">
      <c r="A33" s="23" t="s">
        <v>3</v>
      </c>
      <c r="B33" s="62" t="s">
        <v>499</v>
      </c>
      <c r="C33" s="88"/>
      <c r="D33" s="36"/>
      <c r="E33" s="39"/>
      <c r="F33" s="23" t="s">
        <v>122</v>
      </c>
      <c r="G33" s="36" t="s">
        <v>118</v>
      </c>
      <c r="H33" s="36" t="s">
        <v>378</v>
      </c>
      <c r="I33" s="36" t="s">
        <v>194</v>
      </c>
      <c r="J33" s="16"/>
      <c r="K33" s="16"/>
      <c r="L33" s="16"/>
      <c r="M33" s="16">
        <v>400</v>
      </c>
      <c r="N33" s="16">
        <v>400</v>
      </c>
      <c r="O33" s="16">
        <v>400</v>
      </c>
    </row>
    <row r="34" spans="1:15" ht="15.75" customHeight="1">
      <c r="A34" s="23" t="s">
        <v>3</v>
      </c>
      <c r="B34" s="62" t="s">
        <v>499</v>
      </c>
      <c r="C34" s="88"/>
      <c r="D34" s="36"/>
      <c r="E34" s="39"/>
      <c r="F34" s="23" t="s">
        <v>122</v>
      </c>
      <c r="G34" s="36" t="s">
        <v>118</v>
      </c>
      <c r="H34" s="36" t="s">
        <v>379</v>
      </c>
      <c r="I34" s="36" t="s">
        <v>194</v>
      </c>
      <c r="J34" s="16"/>
      <c r="K34" s="16"/>
      <c r="L34" s="16"/>
      <c r="M34" s="16">
        <v>50</v>
      </c>
      <c r="N34" s="16">
        <v>50</v>
      </c>
      <c r="O34" s="16">
        <v>50</v>
      </c>
    </row>
    <row r="35" spans="1:15" ht="14.25" customHeight="1">
      <c r="A35" s="23" t="s">
        <v>3</v>
      </c>
      <c r="B35" s="62" t="s">
        <v>493</v>
      </c>
      <c r="C35" s="88"/>
      <c r="D35" s="36"/>
      <c r="E35" s="39"/>
      <c r="F35" s="23" t="s">
        <v>122</v>
      </c>
      <c r="G35" s="36" t="s">
        <v>118</v>
      </c>
      <c r="H35" s="65" t="s">
        <v>317</v>
      </c>
      <c r="I35" s="36" t="s">
        <v>187</v>
      </c>
      <c r="J35" s="16">
        <v>2171.6</v>
      </c>
      <c r="K35" s="16">
        <v>2141.2</v>
      </c>
      <c r="L35" s="16">
        <v>1117.3</v>
      </c>
      <c r="M35" s="16">
        <v>1207.6</v>
      </c>
      <c r="N35" s="16">
        <v>1303.2</v>
      </c>
      <c r="O35" s="16">
        <v>1303.2</v>
      </c>
    </row>
    <row r="36" spans="1:15" ht="15.75" customHeight="1">
      <c r="A36" s="23" t="s">
        <v>3</v>
      </c>
      <c r="B36" s="62" t="s">
        <v>493</v>
      </c>
      <c r="C36" s="88"/>
      <c r="D36" s="36"/>
      <c r="E36" s="39"/>
      <c r="F36" s="23" t="s">
        <v>170</v>
      </c>
      <c r="G36" s="36" t="s">
        <v>118</v>
      </c>
      <c r="H36" s="23" t="s">
        <v>326</v>
      </c>
      <c r="I36" s="36" t="s">
        <v>187</v>
      </c>
      <c r="J36" s="53"/>
      <c r="K36" s="53"/>
      <c r="L36" s="53"/>
      <c r="M36" s="53">
        <v>1000</v>
      </c>
      <c r="N36" s="53">
        <v>1000</v>
      </c>
      <c r="O36" s="16">
        <v>1000</v>
      </c>
    </row>
    <row r="37" spans="1:15" ht="12.75">
      <c r="A37" s="23" t="s">
        <v>26</v>
      </c>
      <c r="B37" s="62" t="s">
        <v>496</v>
      </c>
      <c r="C37" s="88"/>
      <c r="D37" s="23"/>
      <c r="E37" s="41"/>
      <c r="F37" s="23" t="s">
        <v>170</v>
      </c>
      <c r="G37" s="36" t="s">
        <v>169</v>
      </c>
      <c r="H37" s="23" t="s">
        <v>202</v>
      </c>
      <c r="I37" s="23" t="s">
        <v>188</v>
      </c>
      <c r="J37" s="42">
        <v>17943.4</v>
      </c>
      <c r="K37" s="42">
        <v>17943.3</v>
      </c>
      <c r="L37" s="42">
        <v>19094.3</v>
      </c>
      <c r="M37" s="42">
        <v>21752</v>
      </c>
      <c r="N37" s="42">
        <v>21752</v>
      </c>
      <c r="O37" s="26">
        <v>21752</v>
      </c>
    </row>
    <row r="38" spans="1:15" ht="12.75">
      <c r="A38" s="23" t="s">
        <v>26</v>
      </c>
      <c r="B38" s="62" t="s">
        <v>493</v>
      </c>
      <c r="C38" s="88"/>
      <c r="D38" s="23"/>
      <c r="E38" s="41"/>
      <c r="F38" s="23" t="s">
        <v>170</v>
      </c>
      <c r="G38" s="36" t="s">
        <v>169</v>
      </c>
      <c r="H38" s="23" t="s">
        <v>197</v>
      </c>
      <c r="I38" s="23" t="s">
        <v>187</v>
      </c>
      <c r="J38" s="42">
        <v>2218.2</v>
      </c>
      <c r="K38" s="42">
        <v>2218.1</v>
      </c>
      <c r="L38" s="42">
        <v>2833.3</v>
      </c>
      <c r="M38" s="42">
        <v>1542</v>
      </c>
      <c r="N38" s="42">
        <v>1512</v>
      </c>
      <c r="O38" s="26">
        <v>1506.4</v>
      </c>
    </row>
    <row r="39" spans="1:15" ht="12.75">
      <c r="A39" s="23" t="s">
        <v>26</v>
      </c>
      <c r="B39" s="62" t="s">
        <v>498</v>
      </c>
      <c r="C39" s="32"/>
      <c r="D39" s="23"/>
      <c r="E39" s="41"/>
      <c r="F39" s="23" t="s">
        <v>170</v>
      </c>
      <c r="G39" s="36" t="s">
        <v>169</v>
      </c>
      <c r="H39" s="23" t="s">
        <v>197</v>
      </c>
      <c r="I39" s="23" t="s">
        <v>187</v>
      </c>
      <c r="J39" s="42">
        <v>173.7</v>
      </c>
      <c r="K39" s="42">
        <v>173.7</v>
      </c>
      <c r="L39" s="42">
        <v>180.1</v>
      </c>
      <c r="M39" s="42">
        <v>70</v>
      </c>
      <c r="N39" s="42">
        <v>100</v>
      </c>
      <c r="O39" s="26">
        <v>105.6</v>
      </c>
    </row>
    <row r="40" spans="1:15" ht="12.75">
      <c r="A40" s="23" t="s">
        <v>26</v>
      </c>
      <c r="B40" s="62" t="s">
        <v>493</v>
      </c>
      <c r="C40" s="88"/>
      <c r="D40" s="23"/>
      <c r="E40" s="41"/>
      <c r="F40" s="23" t="s">
        <v>170</v>
      </c>
      <c r="G40" s="36" t="s">
        <v>169</v>
      </c>
      <c r="H40" s="23" t="s">
        <v>196</v>
      </c>
      <c r="I40" s="23" t="s">
        <v>185</v>
      </c>
      <c r="J40" s="42">
        <v>20.9</v>
      </c>
      <c r="K40" s="42">
        <v>20.8</v>
      </c>
      <c r="L40" s="42">
        <v>37</v>
      </c>
      <c r="M40" s="42">
        <v>37</v>
      </c>
      <c r="N40" s="42">
        <v>37</v>
      </c>
      <c r="O40" s="26">
        <v>37</v>
      </c>
    </row>
    <row r="41" spans="1:15" ht="12.75">
      <c r="A41" s="23" t="s">
        <v>26</v>
      </c>
      <c r="B41" s="62" t="s">
        <v>496</v>
      </c>
      <c r="C41" s="88"/>
      <c r="D41" s="77"/>
      <c r="E41" s="43"/>
      <c r="F41" s="36" t="s">
        <v>201</v>
      </c>
      <c r="G41" s="36" t="s">
        <v>169</v>
      </c>
      <c r="H41" s="36" t="s">
        <v>202</v>
      </c>
      <c r="I41" s="36" t="s">
        <v>188</v>
      </c>
      <c r="J41" s="53"/>
      <c r="K41" s="53"/>
      <c r="L41" s="53">
        <v>1016.7</v>
      </c>
      <c r="M41" s="42">
        <v>1216.7</v>
      </c>
      <c r="N41" s="42">
        <v>1216.7</v>
      </c>
      <c r="O41" s="26">
        <v>1216.7</v>
      </c>
    </row>
    <row r="42" spans="1:15" ht="12.75">
      <c r="A42" s="23" t="s">
        <v>26</v>
      </c>
      <c r="B42" s="62" t="s">
        <v>496</v>
      </c>
      <c r="C42" s="88"/>
      <c r="D42" s="77"/>
      <c r="E42" s="43"/>
      <c r="F42" s="36" t="s">
        <v>201</v>
      </c>
      <c r="G42" s="36" t="s">
        <v>169</v>
      </c>
      <c r="H42" s="36" t="s">
        <v>216</v>
      </c>
      <c r="I42" s="36" t="s">
        <v>188</v>
      </c>
      <c r="J42" s="53"/>
      <c r="K42" s="53"/>
      <c r="L42" s="53">
        <v>1552.4</v>
      </c>
      <c r="M42" s="42">
        <v>2207.5</v>
      </c>
      <c r="N42" s="42">
        <v>2207.5</v>
      </c>
      <c r="O42" s="26">
        <v>2207.5</v>
      </c>
    </row>
    <row r="43" spans="1:15" ht="12.75">
      <c r="A43" s="23" t="s">
        <v>26</v>
      </c>
      <c r="B43" s="62" t="s">
        <v>498</v>
      </c>
      <c r="C43" s="88"/>
      <c r="D43" s="77"/>
      <c r="E43" s="43"/>
      <c r="F43" s="36" t="s">
        <v>201</v>
      </c>
      <c r="G43" s="36" t="s">
        <v>169</v>
      </c>
      <c r="H43" s="36" t="s">
        <v>216</v>
      </c>
      <c r="I43" s="36" t="s">
        <v>187</v>
      </c>
      <c r="J43" s="53"/>
      <c r="K43" s="53"/>
      <c r="L43" s="53">
        <v>343.2</v>
      </c>
      <c r="M43" s="42">
        <v>25</v>
      </c>
      <c r="N43" s="42">
        <v>25</v>
      </c>
      <c r="O43" s="26">
        <v>25</v>
      </c>
    </row>
    <row r="44" spans="1:15" ht="12.75">
      <c r="A44" s="23" t="s">
        <v>26</v>
      </c>
      <c r="B44" s="62" t="s">
        <v>493</v>
      </c>
      <c r="C44" s="88"/>
      <c r="D44" s="77"/>
      <c r="E44" s="43"/>
      <c r="F44" s="36" t="s">
        <v>201</v>
      </c>
      <c r="G44" s="36" t="s">
        <v>169</v>
      </c>
      <c r="H44" s="36" t="s">
        <v>216</v>
      </c>
      <c r="I44" s="36" t="s">
        <v>187</v>
      </c>
      <c r="J44" s="53"/>
      <c r="K44" s="53"/>
      <c r="L44" s="53">
        <v>243.9</v>
      </c>
      <c r="M44" s="42">
        <v>170</v>
      </c>
      <c r="N44" s="42">
        <v>170</v>
      </c>
      <c r="O44" s="26">
        <v>170</v>
      </c>
    </row>
    <row r="45" spans="1:15" ht="12.75">
      <c r="A45" s="23" t="s">
        <v>26</v>
      </c>
      <c r="B45" s="62" t="s">
        <v>493</v>
      </c>
      <c r="C45" s="88"/>
      <c r="D45" s="23"/>
      <c r="E45" s="41"/>
      <c r="F45" s="36" t="s">
        <v>201</v>
      </c>
      <c r="G45" s="36" t="s">
        <v>169</v>
      </c>
      <c r="H45" s="36" t="s">
        <v>216</v>
      </c>
      <c r="I45" s="36" t="s">
        <v>185</v>
      </c>
      <c r="J45" s="53"/>
      <c r="K45" s="53"/>
      <c r="L45" s="53">
        <v>4.5</v>
      </c>
      <c r="M45" s="42">
        <v>2.5</v>
      </c>
      <c r="N45" s="42">
        <v>2.5</v>
      </c>
      <c r="O45" s="26">
        <v>2.5</v>
      </c>
    </row>
    <row r="46" spans="1:15" ht="173.25" customHeight="1">
      <c r="A46" s="27" t="s">
        <v>27</v>
      </c>
      <c r="B46" s="62" t="s">
        <v>572</v>
      </c>
      <c r="C46" s="55" t="s">
        <v>584</v>
      </c>
      <c r="D46" s="83" t="s">
        <v>144</v>
      </c>
      <c r="E46" s="16"/>
      <c r="F46" s="83"/>
      <c r="G46" s="36"/>
      <c r="H46" s="65"/>
      <c r="I46" s="36"/>
      <c r="J46" s="16">
        <f aca="true" t="shared" si="3" ref="J46:O46">SUM(J47:J52)</f>
        <v>16918.9</v>
      </c>
      <c r="K46" s="16">
        <f t="shared" si="3"/>
        <v>16918.300000000003</v>
      </c>
      <c r="L46" s="16">
        <f t="shared" si="3"/>
        <v>18827.699999999997</v>
      </c>
      <c r="M46" s="16">
        <f t="shared" si="3"/>
        <v>17481.2</v>
      </c>
      <c r="N46" s="16">
        <f t="shared" si="3"/>
        <v>17481.2</v>
      </c>
      <c r="O46" s="16">
        <f t="shared" si="3"/>
        <v>17481.2</v>
      </c>
    </row>
    <row r="47" spans="1:15" ht="66.75" customHeight="1">
      <c r="A47" s="27" t="s">
        <v>27</v>
      </c>
      <c r="B47" s="62" t="s">
        <v>496</v>
      </c>
      <c r="C47" s="88" t="s">
        <v>610</v>
      </c>
      <c r="D47" s="27"/>
      <c r="E47" s="21"/>
      <c r="F47" s="23" t="s">
        <v>117</v>
      </c>
      <c r="G47" s="36" t="s">
        <v>118</v>
      </c>
      <c r="H47" s="65" t="s">
        <v>387</v>
      </c>
      <c r="I47" s="34" t="s">
        <v>188</v>
      </c>
      <c r="J47" s="16">
        <v>11766.8</v>
      </c>
      <c r="K47" s="16">
        <v>11766.7</v>
      </c>
      <c r="L47" s="16">
        <v>13763.3</v>
      </c>
      <c r="M47" s="16">
        <v>15201.2</v>
      </c>
      <c r="N47" s="16">
        <v>15201.2</v>
      </c>
      <c r="O47" s="16">
        <v>15201.2</v>
      </c>
    </row>
    <row r="48" spans="1:15" ht="12.75">
      <c r="A48" s="27" t="s">
        <v>27</v>
      </c>
      <c r="B48" s="62" t="s">
        <v>493</v>
      </c>
      <c r="C48" s="10"/>
      <c r="D48" s="27"/>
      <c r="E48" s="21"/>
      <c r="F48" s="23" t="s">
        <v>117</v>
      </c>
      <c r="G48" s="36" t="s">
        <v>118</v>
      </c>
      <c r="H48" s="65" t="s">
        <v>387</v>
      </c>
      <c r="I48" s="36" t="s">
        <v>187</v>
      </c>
      <c r="J48" s="16">
        <v>684.9</v>
      </c>
      <c r="K48" s="16">
        <v>684.7</v>
      </c>
      <c r="L48" s="16">
        <v>626</v>
      </c>
      <c r="M48" s="16">
        <v>490</v>
      </c>
      <c r="N48" s="16">
        <v>490</v>
      </c>
      <c r="O48" s="16">
        <v>490</v>
      </c>
    </row>
    <row r="49" spans="1:15" ht="12.75">
      <c r="A49" s="27" t="s">
        <v>27</v>
      </c>
      <c r="B49" s="62" t="s">
        <v>493</v>
      </c>
      <c r="C49" s="10"/>
      <c r="D49" s="27"/>
      <c r="E49" s="21"/>
      <c r="F49" s="23" t="s">
        <v>117</v>
      </c>
      <c r="G49" s="36" t="s">
        <v>118</v>
      </c>
      <c r="H49" s="65" t="s">
        <v>387</v>
      </c>
      <c r="I49" s="36" t="s">
        <v>185</v>
      </c>
      <c r="J49" s="16">
        <v>25.1</v>
      </c>
      <c r="K49" s="16">
        <v>25</v>
      </c>
      <c r="L49" s="16">
        <v>2</v>
      </c>
      <c r="M49" s="16">
        <v>2</v>
      </c>
      <c r="N49" s="16">
        <v>2</v>
      </c>
      <c r="O49" s="16">
        <v>2</v>
      </c>
    </row>
    <row r="50" spans="1:15" ht="12.75">
      <c r="A50" s="27" t="s">
        <v>27</v>
      </c>
      <c r="B50" s="62" t="s">
        <v>493</v>
      </c>
      <c r="C50" s="10"/>
      <c r="D50" s="27"/>
      <c r="E50" s="21"/>
      <c r="F50" s="23" t="s">
        <v>117</v>
      </c>
      <c r="G50" s="36" t="s">
        <v>118</v>
      </c>
      <c r="H50" s="65" t="s">
        <v>317</v>
      </c>
      <c r="I50" s="36" t="s">
        <v>187</v>
      </c>
      <c r="J50" s="53"/>
      <c r="K50" s="16"/>
      <c r="L50" s="16"/>
      <c r="M50" s="16">
        <v>788</v>
      </c>
      <c r="N50" s="16">
        <v>788</v>
      </c>
      <c r="O50" s="16">
        <v>788</v>
      </c>
    </row>
    <row r="51" spans="1:15" ht="12.75">
      <c r="A51" s="27" t="s">
        <v>27</v>
      </c>
      <c r="B51" s="62" t="s">
        <v>493</v>
      </c>
      <c r="C51" s="10"/>
      <c r="D51" s="27"/>
      <c r="E51" s="21"/>
      <c r="F51" s="23" t="s">
        <v>117</v>
      </c>
      <c r="G51" s="36" t="s">
        <v>118</v>
      </c>
      <c r="H51" s="65" t="s">
        <v>393</v>
      </c>
      <c r="I51" s="36" t="s">
        <v>185</v>
      </c>
      <c r="J51" s="53"/>
      <c r="K51" s="16"/>
      <c r="L51" s="16">
        <v>265.8</v>
      </c>
      <c r="M51" s="16"/>
      <c r="N51" s="16"/>
      <c r="O51" s="16"/>
    </row>
    <row r="52" spans="1:15" ht="12.75">
      <c r="A52" s="27" t="s">
        <v>27</v>
      </c>
      <c r="B52" s="62" t="s">
        <v>493</v>
      </c>
      <c r="C52" s="88"/>
      <c r="D52" s="36"/>
      <c r="E52" s="39"/>
      <c r="F52" s="23" t="s">
        <v>117</v>
      </c>
      <c r="G52" s="36" t="s">
        <v>118</v>
      </c>
      <c r="H52" s="65" t="s">
        <v>373</v>
      </c>
      <c r="I52" s="36" t="s">
        <v>187</v>
      </c>
      <c r="J52" s="16">
        <v>4442.1</v>
      </c>
      <c r="K52" s="16">
        <v>4441.9</v>
      </c>
      <c r="L52" s="16">
        <v>4170.6</v>
      </c>
      <c r="M52" s="16">
        <v>1000</v>
      </c>
      <c r="N52" s="16">
        <v>1000</v>
      </c>
      <c r="O52" s="16">
        <v>1000</v>
      </c>
    </row>
    <row r="53" spans="1:15" ht="108.75" customHeight="1">
      <c r="A53" s="23" t="s">
        <v>28</v>
      </c>
      <c r="B53" s="62" t="s">
        <v>573</v>
      </c>
      <c r="C53" s="10" t="s">
        <v>486</v>
      </c>
      <c r="D53" s="83" t="s">
        <v>145</v>
      </c>
      <c r="E53" s="16"/>
      <c r="F53" s="83"/>
      <c r="G53" s="36"/>
      <c r="H53" s="65"/>
      <c r="I53" s="36"/>
      <c r="J53" s="16">
        <f aca="true" t="shared" si="4" ref="J53:O53">SUM(J54:J74)</f>
        <v>79334.5</v>
      </c>
      <c r="K53" s="16">
        <f t="shared" si="4"/>
        <v>53473.3</v>
      </c>
      <c r="L53" s="16">
        <f t="shared" si="4"/>
        <v>84708.5</v>
      </c>
      <c r="M53" s="16">
        <f t="shared" si="4"/>
        <v>55770.5</v>
      </c>
      <c r="N53" s="16">
        <f t="shared" si="4"/>
        <v>60676.5</v>
      </c>
      <c r="O53" s="16">
        <f t="shared" si="4"/>
        <v>15840</v>
      </c>
    </row>
    <row r="54" spans="1:15" ht="12.75">
      <c r="A54" s="27" t="s">
        <v>28</v>
      </c>
      <c r="B54" s="62" t="s">
        <v>493</v>
      </c>
      <c r="C54" s="10"/>
      <c r="D54" s="83"/>
      <c r="E54" s="16"/>
      <c r="F54" s="23" t="s">
        <v>122</v>
      </c>
      <c r="G54" s="36" t="s">
        <v>8</v>
      </c>
      <c r="H54" s="65" t="s">
        <v>384</v>
      </c>
      <c r="I54" s="36" t="s">
        <v>185</v>
      </c>
      <c r="J54" s="16">
        <v>135</v>
      </c>
      <c r="K54" s="16">
        <v>134.9</v>
      </c>
      <c r="L54" s="16"/>
      <c r="M54" s="16"/>
      <c r="N54" s="16"/>
      <c r="O54" s="16"/>
    </row>
    <row r="55" spans="1:15" ht="12.75">
      <c r="A55" s="27" t="s">
        <v>28</v>
      </c>
      <c r="B55" s="62" t="s">
        <v>493</v>
      </c>
      <c r="C55" s="10"/>
      <c r="D55" s="27"/>
      <c r="E55" s="21"/>
      <c r="F55" s="23" t="s">
        <v>177</v>
      </c>
      <c r="G55" s="36" t="s">
        <v>37</v>
      </c>
      <c r="H55" s="36" t="s">
        <v>353</v>
      </c>
      <c r="I55" s="36" t="s">
        <v>185</v>
      </c>
      <c r="J55" s="16"/>
      <c r="K55" s="16"/>
      <c r="L55" s="16">
        <v>4300</v>
      </c>
      <c r="M55" s="16"/>
      <c r="N55" s="16"/>
      <c r="O55" s="16"/>
    </row>
    <row r="56" spans="1:15" ht="12.75">
      <c r="A56" s="27" t="s">
        <v>28</v>
      </c>
      <c r="B56" s="62" t="s">
        <v>498</v>
      </c>
      <c r="C56" s="10"/>
      <c r="D56" s="83"/>
      <c r="E56" s="16"/>
      <c r="F56" s="15" t="s">
        <v>132</v>
      </c>
      <c r="G56" s="36" t="s">
        <v>8</v>
      </c>
      <c r="H56" s="65" t="s">
        <v>354</v>
      </c>
      <c r="I56" s="36" t="s">
        <v>199</v>
      </c>
      <c r="J56" s="66">
        <v>515.4</v>
      </c>
      <c r="K56" s="66">
        <v>515.2</v>
      </c>
      <c r="L56" s="66">
        <v>3750</v>
      </c>
      <c r="M56" s="66">
        <v>2450</v>
      </c>
      <c r="N56" s="66">
        <v>7250</v>
      </c>
      <c r="O56" s="66">
        <v>4000</v>
      </c>
    </row>
    <row r="57" spans="1:15" ht="12.75">
      <c r="A57" s="27" t="s">
        <v>28</v>
      </c>
      <c r="B57" s="62" t="s">
        <v>493</v>
      </c>
      <c r="C57" s="10"/>
      <c r="D57" s="83"/>
      <c r="E57" s="16"/>
      <c r="F57" s="15" t="s">
        <v>132</v>
      </c>
      <c r="G57" s="36" t="s">
        <v>8</v>
      </c>
      <c r="H57" s="65" t="s">
        <v>355</v>
      </c>
      <c r="I57" s="36" t="s">
        <v>199</v>
      </c>
      <c r="J57" s="66"/>
      <c r="K57" s="66"/>
      <c r="L57" s="66">
        <v>750</v>
      </c>
      <c r="M57" s="66">
        <v>3350</v>
      </c>
      <c r="N57" s="66">
        <v>3750</v>
      </c>
      <c r="O57" s="66">
        <v>2840</v>
      </c>
    </row>
    <row r="58" spans="1:15" ht="12.75">
      <c r="A58" s="27" t="s">
        <v>28</v>
      </c>
      <c r="B58" s="62" t="s">
        <v>498</v>
      </c>
      <c r="C58" s="10"/>
      <c r="D58" s="83"/>
      <c r="E58" s="16"/>
      <c r="F58" s="15" t="s">
        <v>132</v>
      </c>
      <c r="G58" s="36" t="s">
        <v>90</v>
      </c>
      <c r="H58" s="36" t="s">
        <v>386</v>
      </c>
      <c r="I58" s="36" t="s">
        <v>187</v>
      </c>
      <c r="J58" s="66">
        <v>12500</v>
      </c>
      <c r="K58" s="66"/>
      <c r="L58" s="66"/>
      <c r="M58" s="66"/>
      <c r="N58" s="66"/>
      <c r="O58" s="66"/>
    </row>
    <row r="59" spans="1:15" ht="12.75">
      <c r="A59" s="27" t="s">
        <v>28</v>
      </c>
      <c r="B59" s="62" t="s">
        <v>493</v>
      </c>
      <c r="C59" s="10"/>
      <c r="D59" s="83"/>
      <c r="E59" s="16"/>
      <c r="F59" s="15" t="s">
        <v>132</v>
      </c>
      <c r="G59" s="36" t="s">
        <v>118</v>
      </c>
      <c r="H59" s="65" t="s">
        <v>200</v>
      </c>
      <c r="I59" s="36" t="s">
        <v>185</v>
      </c>
      <c r="J59" s="66">
        <v>592.6</v>
      </c>
      <c r="K59" s="66">
        <v>592.5</v>
      </c>
      <c r="L59" s="66">
        <v>241.8</v>
      </c>
      <c r="M59" s="66"/>
      <c r="N59" s="66"/>
      <c r="O59" s="66"/>
    </row>
    <row r="60" spans="1:15" ht="12.75">
      <c r="A60" s="27" t="s">
        <v>28</v>
      </c>
      <c r="B60" s="62" t="s">
        <v>493</v>
      </c>
      <c r="C60" s="10"/>
      <c r="D60" s="83"/>
      <c r="E60" s="16"/>
      <c r="F60" s="15" t="s">
        <v>177</v>
      </c>
      <c r="G60" s="36" t="s">
        <v>8</v>
      </c>
      <c r="H60" s="65" t="s">
        <v>356</v>
      </c>
      <c r="I60" s="36" t="s">
        <v>187</v>
      </c>
      <c r="J60" s="66">
        <v>2532.4</v>
      </c>
      <c r="K60" s="66">
        <v>2532.3</v>
      </c>
      <c r="L60" s="66">
        <v>609.3</v>
      </c>
      <c r="M60" s="66"/>
      <c r="N60" s="66"/>
      <c r="O60" s="66"/>
    </row>
    <row r="61" spans="1:15" ht="12.75">
      <c r="A61" s="27" t="s">
        <v>28</v>
      </c>
      <c r="B61" s="62" t="s">
        <v>498</v>
      </c>
      <c r="C61" s="10"/>
      <c r="D61" s="83"/>
      <c r="E61" s="16"/>
      <c r="F61" s="15" t="s">
        <v>177</v>
      </c>
      <c r="G61" s="36" t="s">
        <v>8</v>
      </c>
      <c r="H61" s="65" t="s">
        <v>357</v>
      </c>
      <c r="I61" s="36" t="s">
        <v>199</v>
      </c>
      <c r="J61" s="66">
        <v>2086.9</v>
      </c>
      <c r="K61" s="66">
        <v>2086.8</v>
      </c>
      <c r="L61" s="66">
        <v>5000</v>
      </c>
      <c r="M61" s="66"/>
      <c r="N61" s="66"/>
      <c r="O61" s="66"/>
    </row>
    <row r="62" spans="1:15" ht="12.75">
      <c r="A62" s="27" t="s">
        <v>28</v>
      </c>
      <c r="B62" s="62" t="s">
        <v>493</v>
      </c>
      <c r="C62" s="10"/>
      <c r="D62" s="83"/>
      <c r="E62" s="16"/>
      <c r="F62" s="15" t="s">
        <v>132</v>
      </c>
      <c r="G62" s="36" t="s">
        <v>8</v>
      </c>
      <c r="H62" s="65" t="s">
        <v>371</v>
      </c>
      <c r="I62" s="36" t="s">
        <v>199</v>
      </c>
      <c r="J62" s="66">
        <v>7155.9</v>
      </c>
      <c r="K62" s="66">
        <v>6787.3</v>
      </c>
      <c r="L62" s="66">
        <v>550</v>
      </c>
      <c r="M62" s="66">
        <v>2350</v>
      </c>
      <c r="N62" s="66">
        <v>3250</v>
      </c>
      <c r="O62" s="66">
        <v>3250</v>
      </c>
    </row>
    <row r="63" spans="1:15" ht="12.75">
      <c r="A63" s="27" t="s">
        <v>28</v>
      </c>
      <c r="B63" s="62" t="s">
        <v>498</v>
      </c>
      <c r="C63" s="10"/>
      <c r="D63" s="83"/>
      <c r="E63" s="16"/>
      <c r="F63" s="15" t="s">
        <v>132</v>
      </c>
      <c r="G63" s="36" t="s">
        <v>8</v>
      </c>
      <c r="H63" s="65" t="s">
        <v>327</v>
      </c>
      <c r="I63" s="36" t="s">
        <v>199</v>
      </c>
      <c r="J63" s="66"/>
      <c r="K63" s="66"/>
      <c r="L63" s="66">
        <v>1300</v>
      </c>
      <c r="M63" s="66">
        <v>700</v>
      </c>
      <c r="N63" s="66">
        <v>800</v>
      </c>
      <c r="O63" s="66"/>
    </row>
    <row r="64" spans="1:15" ht="12.75">
      <c r="A64" s="27" t="s">
        <v>28</v>
      </c>
      <c r="B64" s="62" t="s">
        <v>498</v>
      </c>
      <c r="C64" s="10"/>
      <c r="D64" s="83"/>
      <c r="E64" s="16"/>
      <c r="F64" s="15" t="s">
        <v>132</v>
      </c>
      <c r="G64" s="36" t="s">
        <v>8</v>
      </c>
      <c r="H64" s="65" t="s">
        <v>374</v>
      </c>
      <c r="I64" s="36" t="s">
        <v>199</v>
      </c>
      <c r="J64" s="66">
        <v>23422.1</v>
      </c>
      <c r="K64" s="66">
        <v>10430.4</v>
      </c>
      <c r="L64" s="66">
        <v>14124</v>
      </c>
      <c r="M64" s="66">
        <v>1200</v>
      </c>
      <c r="N64" s="66">
        <v>1500</v>
      </c>
      <c r="O64" s="66">
        <v>1000</v>
      </c>
    </row>
    <row r="65" spans="1:15" ht="12.75">
      <c r="A65" s="27" t="s">
        <v>28</v>
      </c>
      <c r="B65" s="62" t="s">
        <v>498</v>
      </c>
      <c r="C65" s="10"/>
      <c r="D65" s="83"/>
      <c r="E65" s="16"/>
      <c r="F65" s="15" t="s">
        <v>132</v>
      </c>
      <c r="G65" s="36" t="s">
        <v>8</v>
      </c>
      <c r="H65" s="65" t="s">
        <v>375</v>
      </c>
      <c r="I65" s="36" t="s">
        <v>199</v>
      </c>
      <c r="J65" s="66"/>
      <c r="K65" s="66"/>
      <c r="L65" s="66">
        <v>4434</v>
      </c>
      <c r="M65" s="66">
        <v>29370</v>
      </c>
      <c r="N65" s="66">
        <v>28776</v>
      </c>
      <c r="O65" s="66"/>
    </row>
    <row r="66" spans="1:15" ht="12.75">
      <c r="A66" s="27" t="s">
        <v>28</v>
      </c>
      <c r="B66" s="62" t="s">
        <v>498</v>
      </c>
      <c r="C66" s="10"/>
      <c r="D66" s="83"/>
      <c r="E66" s="16"/>
      <c r="F66" s="15" t="s">
        <v>132</v>
      </c>
      <c r="G66" s="36" t="s">
        <v>8</v>
      </c>
      <c r="H66" s="65" t="s">
        <v>397</v>
      </c>
      <c r="I66" s="36" t="s">
        <v>199</v>
      </c>
      <c r="J66" s="66"/>
      <c r="K66" s="66"/>
      <c r="L66" s="66">
        <v>20500</v>
      </c>
      <c r="M66" s="66">
        <v>12750</v>
      </c>
      <c r="N66" s="66">
        <v>14850</v>
      </c>
      <c r="O66" s="66">
        <v>4350</v>
      </c>
    </row>
    <row r="67" spans="1:15" ht="15.75" customHeight="1">
      <c r="A67" s="27" t="s">
        <v>28</v>
      </c>
      <c r="B67" s="62" t="s">
        <v>493</v>
      </c>
      <c r="C67" s="10"/>
      <c r="D67" s="83"/>
      <c r="E67" s="16"/>
      <c r="F67" s="15" t="s">
        <v>132</v>
      </c>
      <c r="G67" s="36" t="s">
        <v>8</v>
      </c>
      <c r="H67" s="65" t="s">
        <v>396</v>
      </c>
      <c r="I67" s="36" t="s">
        <v>199</v>
      </c>
      <c r="J67" s="66"/>
      <c r="K67" s="66"/>
      <c r="L67" s="66">
        <v>5993.8</v>
      </c>
      <c r="M67" s="66"/>
      <c r="N67" s="66"/>
      <c r="O67" s="66"/>
    </row>
    <row r="68" spans="1:15" ht="18.75" customHeight="1">
      <c r="A68" s="27" t="s">
        <v>28</v>
      </c>
      <c r="B68" s="62" t="s">
        <v>493</v>
      </c>
      <c r="C68" s="10"/>
      <c r="D68" s="83"/>
      <c r="E68" s="16"/>
      <c r="F68" s="15" t="s">
        <v>132</v>
      </c>
      <c r="G68" s="36" t="s">
        <v>8</v>
      </c>
      <c r="H68" s="65" t="s">
        <v>200</v>
      </c>
      <c r="I68" s="36" t="s">
        <v>199</v>
      </c>
      <c r="J68" s="66">
        <v>1042.5</v>
      </c>
      <c r="K68" s="66">
        <v>1042.4</v>
      </c>
      <c r="L68" s="66">
        <v>3307.8</v>
      </c>
      <c r="M68" s="66"/>
      <c r="N68" s="66"/>
      <c r="O68" s="66"/>
    </row>
    <row r="69" spans="1:15" ht="18" customHeight="1">
      <c r="A69" s="27" t="s">
        <v>28</v>
      </c>
      <c r="B69" s="62" t="s">
        <v>493</v>
      </c>
      <c r="C69" s="10"/>
      <c r="D69" s="83"/>
      <c r="E69" s="16"/>
      <c r="F69" s="15" t="s">
        <v>132</v>
      </c>
      <c r="G69" s="36" t="s">
        <v>8</v>
      </c>
      <c r="H69" s="65" t="s">
        <v>200</v>
      </c>
      <c r="I69" s="36" t="s">
        <v>185</v>
      </c>
      <c r="J69" s="66">
        <v>6600.9</v>
      </c>
      <c r="K69" s="66">
        <v>6600.8</v>
      </c>
      <c r="L69" s="66">
        <v>465.4</v>
      </c>
      <c r="M69" s="66"/>
      <c r="N69" s="66"/>
      <c r="O69" s="66"/>
    </row>
    <row r="70" spans="1:15" ht="20.25" customHeight="1">
      <c r="A70" s="27" t="s">
        <v>28</v>
      </c>
      <c r="B70" s="62" t="s">
        <v>493</v>
      </c>
      <c r="C70" s="10"/>
      <c r="D70" s="83"/>
      <c r="E70" s="16"/>
      <c r="F70" s="15" t="s">
        <v>177</v>
      </c>
      <c r="G70" s="36" t="s">
        <v>8</v>
      </c>
      <c r="H70" s="65" t="s">
        <v>204</v>
      </c>
      <c r="I70" s="36" t="s">
        <v>185</v>
      </c>
      <c r="J70" s="66">
        <v>1205.9</v>
      </c>
      <c r="K70" s="66">
        <v>1205.9</v>
      </c>
      <c r="L70" s="66">
        <v>870</v>
      </c>
      <c r="M70" s="66">
        <v>600.5</v>
      </c>
      <c r="N70" s="66">
        <v>500.5</v>
      </c>
      <c r="O70" s="66">
        <v>400</v>
      </c>
    </row>
    <row r="71" spans="1:15" ht="20.25" customHeight="1">
      <c r="A71" s="27" t="s">
        <v>28</v>
      </c>
      <c r="B71" s="62" t="s">
        <v>493</v>
      </c>
      <c r="C71" s="10"/>
      <c r="D71" s="83"/>
      <c r="E71" s="16"/>
      <c r="F71" s="15" t="s">
        <v>177</v>
      </c>
      <c r="G71" s="36" t="s">
        <v>92</v>
      </c>
      <c r="H71" s="65" t="s">
        <v>358</v>
      </c>
      <c r="I71" s="36" t="s">
        <v>187</v>
      </c>
      <c r="J71" s="66"/>
      <c r="K71" s="66"/>
      <c r="L71" s="66">
        <v>14450</v>
      </c>
      <c r="M71" s="66"/>
      <c r="N71" s="66"/>
      <c r="O71" s="66"/>
    </row>
    <row r="72" spans="1:15" ht="20.25" customHeight="1">
      <c r="A72" s="27" t="s">
        <v>28</v>
      </c>
      <c r="B72" s="62" t="s">
        <v>493</v>
      </c>
      <c r="C72" s="10"/>
      <c r="D72" s="83"/>
      <c r="E72" s="16"/>
      <c r="F72" s="15" t="s">
        <v>177</v>
      </c>
      <c r="G72" s="36" t="s">
        <v>92</v>
      </c>
      <c r="H72" s="65" t="s">
        <v>359</v>
      </c>
      <c r="I72" s="36" t="s">
        <v>187</v>
      </c>
      <c r="J72" s="66"/>
      <c r="K72" s="66"/>
      <c r="L72" s="66">
        <v>2390.7</v>
      </c>
      <c r="M72" s="66">
        <v>3000</v>
      </c>
      <c r="N72" s="66"/>
      <c r="O72" s="66"/>
    </row>
    <row r="73" spans="1:15" ht="17.25" customHeight="1">
      <c r="A73" s="27" t="s">
        <v>28</v>
      </c>
      <c r="B73" s="62" t="s">
        <v>493</v>
      </c>
      <c r="C73" s="10"/>
      <c r="D73" s="83"/>
      <c r="E73" s="16"/>
      <c r="F73" s="15">
        <v>923</v>
      </c>
      <c r="G73" s="36" t="s">
        <v>118</v>
      </c>
      <c r="H73" s="65" t="s">
        <v>204</v>
      </c>
      <c r="I73" s="36" t="s">
        <v>187</v>
      </c>
      <c r="J73" s="67"/>
      <c r="K73" s="50"/>
      <c r="L73" s="66">
        <v>295</v>
      </c>
      <c r="M73" s="66"/>
      <c r="N73" s="66"/>
      <c r="O73" s="66"/>
    </row>
    <row r="74" spans="1:15" ht="17.25" customHeight="1">
      <c r="A74" s="27" t="s">
        <v>28</v>
      </c>
      <c r="B74" s="62" t="s">
        <v>493</v>
      </c>
      <c r="C74" s="10"/>
      <c r="D74" s="83"/>
      <c r="E74" s="16"/>
      <c r="F74" s="15">
        <v>923</v>
      </c>
      <c r="G74" s="36" t="s">
        <v>118</v>
      </c>
      <c r="H74" s="65" t="s">
        <v>204</v>
      </c>
      <c r="I74" s="36" t="s">
        <v>185</v>
      </c>
      <c r="J74" s="66">
        <v>21544.9</v>
      </c>
      <c r="K74" s="66">
        <v>21544.8</v>
      </c>
      <c r="L74" s="66">
        <v>1376.7</v>
      </c>
      <c r="M74" s="66"/>
      <c r="N74" s="66"/>
      <c r="O74" s="66"/>
    </row>
    <row r="75" spans="1:15" ht="199.5" customHeight="1">
      <c r="A75" s="27" t="s">
        <v>29</v>
      </c>
      <c r="B75" s="62" t="s">
        <v>575</v>
      </c>
      <c r="C75" s="57" t="s">
        <v>574</v>
      </c>
      <c r="D75" s="78" t="s">
        <v>143</v>
      </c>
      <c r="E75" s="46"/>
      <c r="F75" s="15"/>
      <c r="G75" s="36"/>
      <c r="H75" s="65"/>
      <c r="I75" s="36"/>
      <c r="J75" s="16">
        <f aca="true" t="shared" si="5" ref="J75:O75">SUM(J76:J83)</f>
        <v>136581</v>
      </c>
      <c r="K75" s="16">
        <f t="shared" si="5"/>
        <v>136483.4</v>
      </c>
      <c r="L75" s="66">
        <f t="shared" si="5"/>
        <v>150314.2</v>
      </c>
      <c r="M75" s="66">
        <f t="shared" si="5"/>
        <v>74473</v>
      </c>
      <c r="N75" s="66">
        <f t="shared" si="5"/>
        <v>75995</v>
      </c>
      <c r="O75" s="66">
        <f t="shared" si="5"/>
        <v>76928</v>
      </c>
    </row>
    <row r="76" spans="1:15" ht="15.75" customHeight="1">
      <c r="A76" s="27" t="s">
        <v>29</v>
      </c>
      <c r="B76" s="62" t="s">
        <v>493</v>
      </c>
      <c r="C76" s="10"/>
      <c r="D76" s="27"/>
      <c r="E76" s="16"/>
      <c r="F76" s="15" t="s">
        <v>132</v>
      </c>
      <c r="G76" s="36" t="s">
        <v>180</v>
      </c>
      <c r="H76" s="65" t="s">
        <v>433</v>
      </c>
      <c r="I76" s="36" t="s">
        <v>199</v>
      </c>
      <c r="J76" s="66">
        <v>270.9</v>
      </c>
      <c r="K76" s="66">
        <v>270.8</v>
      </c>
      <c r="L76" s="66"/>
      <c r="M76" s="66"/>
      <c r="N76" s="66"/>
      <c r="O76" s="66"/>
    </row>
    <row r="77" spans="1:15" ht="15.75" customHeight="1">
      <c r="A77" s="27" t="s">
        <v>29</v>
      </c>
      <c r="B77" s="62" t="s">
        <v>493</v>
      </c>
      <c r="C77" s="55"/>
      <c r="D77" s="27"/>
      <c r="E77" s="16"/>
      <c r="F77" s="15">
        <v>923</v>
      </c>
      <c r="G77" s="36" t="s">
        <v>180</v>
      </c>
      <c r="H77" s="65" t="s">
        <v>433</v>
      </c>
      <c r="I77" s="36">
        <v>200</v>
      </c>
      <c r="J77" s="50">
        <v>26494.7</v>
      </c>
      <c r="K77" s="50">
        <v>26494.6</v>
      </c>
      <c r="L77" s="66"/>
      <c r="M77" s="66"/>
      <c r="N77" s="66"/>
      <c r="O77" s="66"/>
    </row>
    <row r="78" spans="1:15" ht="15.75" customHeight="1">
      <c r="A78" s="27" t="s">
        <v>29</v>
      </c>
      <c r="B78" s="62" t="s">
        <v>493</v>
      </c>
      <c r="C78" s="55"/>
      <c r="D78" s="27"/>
      <c r="E78" s="16"/>
      <c r="F78" s="15">
        <v>923</v>
      </c>
      <c r="G78" s="36" t="s">
        <v>180</v>
      </c>
      <c r="H78" s="65" t="s">
        <v>370</v>
      </c>
      <c r="I78" s="36" t="s">
        <v>187</v>
      </c>
      <c r="J78" s="50">
        <v>75400</v>
      </c>
      <c r="K78" s="50">
        <v>75303.3</v>
      </c>
      <c r="L78" s="66">
        <v>90447.7</v>
      </c>
      <c r="M78" s="66">
        <v>61706.7</v>
      </c>
      <c r="N78" s="66">
        <v>63228.7</v>
      </c>
      <c r="O78" s="66">
        <v>64188</v>
      </c>
    </row>
    <row r="79" spans="1:15" ht="15.75" customHeight="1">
      <c r="A79" s="27" t="s">
        <v>29</v>
      </c>
      <c r="B79" s="62" t="s">
        <v>493</v>
      </c>
      <c r="C79" s="55"/>
      <c r="D79" s="27"/>
      <c r="E79" s="16"/>
      <c r="F79" s="15">
        <v>923</v>
      </c>
      <c r="G79" s="36" t="s">
        <v>180</v>
      </c>
      <c r="H79" s="65" t="s">
        <v>434</v>
      </c>
      <c r="I79" s="36" t="s">
        <v>187</v>
      </c>
      <c r="J79" s="50">
        <v>23800</v>
      </c>
      <c r="K79" s="50">
        <v>23799.5</v>
      </c>
      <c r="L79" s="66">
        <v>52353.3</v>
      </c>
      <c r="M79" s="66"/>
      <c r="N79" s="66"/>
      <c r="O79" s="66"/>
    </row>
    <row r="80" spans="1:15" ht="15.75" customHeight="1">
      <c r="A80" s="27" t="s">
        <v>29</v>
      </c>
      <c r="B80" s="62" t="s">
        <v>493</v>
      </c>
      <c r="C80" s="55"/>
      <c r="D80" s="27"/>
      <c r="E80" s="16"/>
      <c r="F80" s="15">
        <v>923</v>
      </c>
      <c r="G80" s="36" t="s">
        <v>180</v>
      </c>
      <c r="H80" s="65" t="s">
        <v>435</v>
      </c>
      <c r="I80" s="36" t="s">
        <v>187</v>
      </c>
      <c r="J80" s="50">
        <v>10461.8</v>
      </c>
      <c r="K80" s="50">
        <v>10461.6</v>
      </c>
      <c r="L80" s="66">
        <v>5818.2</v>
      </c>
      <c r="M80" s="66">
        <v>12640</v>
      </c>
      <c r="N80" s="66">
        <v>12640</v>
      </c>
      <c r="O80" s="66">
        <v>12640</v>
      </c>
    </row>
    <row r="81" spans="1:15" ht="15.75" customHeight="1">
      <c r="A81" s="27" t="s">
        <v>29</v>
      </c>
      <c r="B81" s="62" t="s">
        <v>493</v>
      </c>
      <c r="C81" s="55"/>
      <c r="D81" s="27"/>
      <c r="E81" s="16"/>
      <c r="F81" s="15">
        <v>923</v>
      </c>
      <c r="G81" s="36" t="s">
        <v>180</v>
      </c>
      <c r="H81" s="65" t="s">
        <v>204</v>
      </c>
      <c r="I81" s="36" t="s">
        <v>185</v>
      </c>
      <c r="J81" s="50"/>
      <c r="K81" s="50"/>
      <c r="L81" s="66"/>
      <c r="M81" s="66">
        <v>126.3</v>
      </c>
      <c r="N81" s="66">
        <v>126.3</v>
      </c>
      <c r="O81" s="66">
        <v>100</v>
      </c>
    </row>
    <row r="82" spans="1:15" ht="17.25" customHeight="1">
      <c r="A82" s="27" t="s">
        <v>29</v>
      </c>
      <c r="B82" s="62" t="s">
        <v>493</v>
      </c>
      <c r="C82" s="10"/>
      <c r="D82" s="27"/>
      <c r="E82" s="16"/>
      <c r="F82" s="15">
        <v>923</v>
      </c>
      <c r="G82" s="36" t="s">
        <v>180</v>
      </c>
      <c r="H82" s="65" t="s">
        <v>267</v>
      </c>
      <c r="I82" s="36" t="s">
        <v>187</v>
      </c>
      <c r="J82" s="50"/>
      <c r="K82" s="50"/>
      <c r="L82" s="66">
        <v>1395</v>
      </c>
      <c r="M82" s="66"/>
      <c r="N82" s="66"/>
      <c r="O82" s="66"/>
    </row>
    <row r="83" spans="1:15" ht="17.25" customHeight="1">
      <c r="A83" s="27" t="s">
        <v>29</v>
      </c>
      <c r="B83" s="62" t="s">
        <v>493</v>
      </c>
      <c r="C83" s="10"/>
      <c r="D83" s="27"/>
      <c r="E83" s="16"/>
      <c r="F83" s="15">
        <v>923</v>
      </c>
      <c r="G83" s="36" t="s">
        <v>180</v>
      </c>
      <c r="H83" s="65" t="s">
        <v>342</v>
      </c>
      <c r="I83" s="36">
        <v>200</v>
      </c>
      <c r="J83" s="50">
        <v>153.6</v>
      </c>
      <c r="K83" s="50">
        <v>153.6</v>
      </c>
      <c r="L83" s="66">
        <v>300</v>
      </c>
      <c r="M83" s="66"/>
      <c r="N83" s="66"/>
      <c r="O83" s="66"/>
    </row>
    <row r="84" spans="1:15" ht="225" customHeight="1">
      <c r="A84" s="27" t="s">
        <v>30</v>
      </c>
      <c r="B84" s="62" t="s">
        <v>576</v>
      </c>
      <c r="C84" s="57" t="s">
        <v>608</v>
      </c>
      <c r="D84" s="78" t="s">
        <v>146</v>
      </c>
      <c r="E84" s="21"/>
      <c r="F84" s="15"/>
      <c r="G84" s="36"/>
      <c r="H84" s="65"/>
      <c r="I84" s="83"/>
      <c r="J84" s="16">
        <f aca="true" t="shared" si="6" ref="J84:O84">SUM(J85:J89)</f>
        <v>5949</v>
      </c>
      <c r="K84" s="16">
        <f t="shared" si="6"/>
        <v>5861.2</v>
      </c>
      <c r="L84" s="66">
        <f t="shared" si="6"/>
        <v>8920.7</v>
      </c>
      <c r="M84" s="66">
        <f t="shared" si="6"/>
        <v>20457.6</v>
      </c>
      <c r="N84" s="66">
        <f t="shared" si="6"/>
        <v>22166</v>
      </c>
      <c r="O84" s="66">
        <f t="shared" si="6"/>
        <v>31617.800000000003</v>
      </c>
    </row>
    <row r="85" spans="1:15" ht="16.5" customHeight="1">
      <c r="A85" s="23" t="s">
        <v>30</v>
      </c>
      <c r="B85" s="62" t="s">
        <v>498</v>
      </c>
      <c r="C85" s="88"/>
      <c r="D85" s="36"/>
      <c r="E85" s="39"/>
      <c r="F85" s="15" t="s">
        <v>117</v>
      </c>
      <c r="G85" s="36" t="s">
        <v>37</v>
      </c>
      <c r="H85" s="65" t="s">
        <v>389</v>
      </c>
      <c r="I85" s="36" t="s">
        <v>199</v>
      </c>
      <c r="J85" s="16"/>
      <c r="K85" s="16"/>
      <c r="L85" s="66">
        <v>3367.2</v>
      </c>
      <c r="M85" s="66">
        <v>6455.1</v>
      </c>
      <c r="N85" s="66">
        <v>8981</v>
      </c>
      <c r="O85" s="66">
        <v>10945.6</v>
      </c>
    </row>
    <row r="86" spans="1:15" ht="17.25" customHeight="1">
      <c r="A86" s="23" t="s">
        <v>30</v>
      </c>
      <c r="B86" s="62" t="s">
        <v>493</v>
      </c>
      <c r="C86" s="88"/>
      <c r="D86" s="36"/>
      <c r="E86" s="39"/>
      <c r="F86" s="15" t="s">
        <v>132</v>
      </c>
      <c r="G86" s="36" t="s">
        <v>37</v>
      </c>
      <c r="H86" s="65" t="s">
        <v>413</v>
      </c>
      <c r="I86" s="36" t="s">
        <v>199</v>
      </c>
      <c r="J86" s="66"/>
      <c r="K86" s="66"/>
      <c r="L86" s="66">
        <v>420</v>
      </c>
      <c r="M86" s="66"/>
      <c r="N86" s="66"/>
      <c r="O86" s="66"/>
    </row>
    <row r="87" spans="1:16" ht="12.75">
      <c r="A87" s="71" t="s">
        <v>30</v>
      </c>
      <c r="B87" s="62" t="s">
        <v>493</v>
      </c>
      <c r="C87" s="10"/>
      <c r="D87" s="27"/>
      <c r="E87" s="21"/>
      <c r="F87" s="15" t="s">
        <v>117</v>
      </c>
      <c r="G87" s="36" t="s">
        <v>37</v>
      </c>
      <c r="H87" s="65" t="s">
        <v>388</v>
      </c>
      <c r="I87" s="36" t="s">
        <v>199</v>
      </c>
      <c r="J87" s="47"/>
      <c r="K87" s="50"/>
      <c r="L87" s="66">
        <v>5052.5</v>
      </c>
      <c r="M87" s="66">
        <v>13902.5</v>
      </c>
      <c r="N87" s="66">
        <v>13185</v>
      </c>
      <c r="O87" s="66">
        <v>20672.2</v>
      </c>
      <c r="P87" s="3" t="s">
        <v>463</v>
      </c>
    </row>
    <row r="88" spans="1:15" ht="12.75">
      <c r="A88" s="23" t="s">
        <v>30</v>
      </c>
      <c r="B88" s="62" t="s">
        <v>493</v>
      </c>
      <c r="C88" s="10"/>
      <c r="D88" s="27"/>
      <c r="E88" s="21"/>
      <c r="F88" s="15" t="s">
        <v>177</v>
      </c>
      <c r="G88" s="36" t="s">
        <v>37</v>
      </c>
      <c r="H88" s="65" t="s">
        <v>204</v>
      </c>
      <c r="I88" s="36" t="s">
        <v>199</v>
      </c>
      <c r="J88" s="47">
        <v>5889</v>
      </c>
      <c r="K88" s="50">
        <v>5801.2</v>
      </c>
      <c r="L88" s="66"/>
      <c r="M88" s="66"/>
      <c r="N88" s="66"/>
      <c r="O88" s="66"/>
    </row>
    <row r="89" spans="1:15" ht="15.75" customHeight="1">
      <c r="A89" s="71" t="s">
        <v>30</v>
      </c>
      <c r="B89" s="62" t="s">
        <v>493</v>
      </c>
      <c r="C89" s="58"/>
      <c r="D89" s="65"/>
      <c r="E89" s="47"/>
      <c r="F89" s="15">
        <v>923</v>
      </c>
      <c r="G89" s="36" t="s">
        <v>37</v>
      </c>
      <c r="H89" s="65" t="s">
        <v>204</v>
      </c>
      <c r="I89" s="36" t="s">
        <v>185</v>
      </c>
      <c r="J89" s="47">
        <v>60</v>
      </c>
      <c r="K89" s="50">
        <v>60</v>
      </c>
      <c r="L89" s="66">
        <v>81</v>
      </c>
      <c r="M89" s="66">
        <v>100</v>
      </c>
      <c r="N89" s="66"/>
      <c r="O89" s="66"/>
    </row>
    <row r="90" spans="1:15" ht="171" customHeight="1">
      <c r="A90" s="27" t="s">
        <v>31</v>
      </c>
      <c r="B90" s="62" t="s">
        <v>502</v>
      </c>
      <c r="C90" s="55" t="s">
        <v>577</v>
      </c>
      <c r="D90" s="83" t="s">
        <v>147</v>
      </c>
      <c r="E90" s="16"/>
      <c r="F90" s="15"/>
      <c r="G90" s="36"/>
      <c r="H90" s="65"/>
      <c r="I90" s="83"/>
      <c r="J90" s="16">
        <f aca="true" t="shared" si="7" ref="J90:O90">SUM(J91:J92)</f>
        <v>4274.2</v>
      </c>
      <c r="K90" s="16">
        <f t="shared" si="7"/>
        <v>4271.4</v>
      </c>
      <c r="L90" s="66">
        <f t="shared" si="7"/>
        <v>521.1</v>
      </c>
      <c r="M90" s="66">
        <f t="shared" si="7"/>
        <v>0</v>
      </c>
      <c r="N90" s="66">
        <f t="shared" si="7"/>
        <v>0</v>
      </c>
      <c r="O90" s="66">
        <f t="shared" si="7"/>
        <v>0</v>
      </c>
    </row>
    <row r="91" spans="1:15" ht="106.5" customHeight="1">
      <c r="A91" s="27" t="s">
        <v>31</v>
      </c>
      <c r="B91" s="62" t="s">
        <v>501</v>
      </c>
      <c r="C91" s="56" t="s">
        <v>464</v>
      </c>
      <c r="D91" s="23"/>
      <c r="E91" s="39"/>
      <c r="F91" s="15" t="s">
        <v>122</v>
      </c>
      <c r="G91" s="36" t="s">
        <v>181</v>
      </c>
      <c r="H91" s="65" t="s">
        <v>208</v>
      </c>
      <c r="I91" s="23" t="s">
        <v>193</v>
      </c>
      <c r="J91" s="16">
        <v>4274.2</v>
      </c>
      <c r="K91" s="16">
        <v>4271.4</v>
      </c>
      <c r="L91" s="66">
        <v>455.1</v>
      </c>
      <c r="M91" s="66"/>
      <c r="N91" s="66"/>
      <c r="O91" s="66"/>
    </row>
    <row r="92" spans="1:15" ht="20.25" customHeight="1">
      <c r="A92" s="27" t="s">
        <v>31</v>
      </c>
      <c r="B92" s="62" t="s">
        <v>493</v>
      </c>
      <c r="C92" s="10"/>
      <c r="D92" s="83"/>
      <c r="E92" s="39"/>
      <c r="F92" s="15" t="s">
        <v>177</v>
      </c>
      <c r="G92" s="36" t="s">
        <v>181</v>
      </c>
      <c r="H92" s="65" t="s">
        <v>267</v>
      </c>
      <c r="I92" s="23" t="s">
        <v>187</v>
      </c>
      <c r="J92" s="68"/>
      <c r="K92" s="68"/>
      <c r="L92" s="66">
        <v>66</v>
      </c>
      <c r="M92" s="66"/>
      <c r="N92" s="66"/>
      <c r="O92" s="66"/>
    </row>
    <row r="93" spans="1:15" ht="114.75" customHeight="1">
      <c r="A93" s="27" t="s">
        <v>32</v>
      </c>
      <c r="B93" s="62" t="s">
        <v>228</v>
      </c>
      <c r="C93" s="10" t="s">
        <v>458</v>
      </c>
      <c r="D93" s="83"/>
      <c r="E93" s="16"/>
      <c r="F93" s="15"/>
      <c r="G93" s="83"/>
      <c r="H93" s="65"/>
      <c r="I93" s="83"/>
      <c r="J93" s="16">
        <f aca="true" t="shared" si="8" ref="J93:O93">SUM(J94:J94)</f>
        <v>0</v>
      </c>
      <c r="K93" s="16">
        <f t="shared" si="8"/>
        <v>0</v>
      </c>
      <c r="L93" s="66">
        <f t="shared" si="8"/>
        <v>20</v>
      </c>
      <c r="M93" s="66">
        <f t="shared" si="8"/>
        <v>20</v>
      </c>
      <c r="N93" s="66">
        <f t="shared" si="8"/>
        <v>20</v>
      </c>
      <c r="O93" s="66">
        <f t="shared" si="8"/>
        <v>20</v>
      </c>
    </row>
    <row r="94" spans="1:15" ht="12.75">
      <c r="A94" s="27" t="s">
        <v>32</v>
      </c>
      <c r="B94" s="62" t="s">
        <v>493</v>
      </c>
      <c r="C94" s="59"/>
      <c r="D94" s="27"/>
      <c r="E94" s="21"/>
      <c r="F94" s="15">
        <v>902</v>
      </c>
      <c r="G94" s="23" t="s">
        <v>110</v>
      </c>
      <c r="H94" s="65" t="s">
        <v>402</v>
      </c>
      <c r="I94" s="23" t="s">
        <v>187</v>
      </c>
      <c r="J94" s="16"/>
      <c r="K94" s="16"/>
      <c r="L94" s="66">
        <v>20</v>
      </c>
      <c r="M94" s="66">
        <v>20</v>
      </c>
      <c r="N94" s="66">
        <v>20</v>
      </c>
      <c r="O94" s="66">
        <v>20</v>
      </c>
    </row>
    <row r="95" spans="1:15" ht="12.75">
      <c r="A95" s="27" t="s">
        <v>32</v>
      </c>
      <c r="B95" s="62" t="s">
        <v>493</v>
      </c>
      <c r="C95" s="59"/>
      <c r="D95" s="27"/>
      <c r="E95" s="21"/>
      <c r="F95" s="15"/>
      <c r="G95" s="23"/>
      <c r="H95" s="65"/>
      <c r="I95" s="23"/>
      <c r="J95" s="16"/>
      <c r="K95" s="16"/>
      <c r="L95" s="66"/>
      <c r="M95" s="66"/>
      <c r="N95" s="66"/>
      <c r="O95" s="66"/>
    </row>
    <row r="96" spans="1:15" ht="195.75" customHeight="1">
      <c r="A96" s="27" t="s">
        <v>609</v>
      </c>
      <c r="B96" s="62" t="s">
        <v>229</v>
      </c>
      <c r="C96" s="55" t="s">
        <v>457</v>
      </c>
      <c r="D96" s="76"/>
      <c r="E96" s="40"/>
      <c r="F96" s="15"/>
      <c r="G96" s="83"/>
      <c r="H96" s="65"/>
      <c r="I96" s="83"/>
      <c r="J96" s="16">
        <f aca="true" t="shared" si="9" ref="J96:O96">SUM(J97:J101)</f>
        <v>765</v>
      </c>
      <c r="K96" s="16">
        <f t="shared" si="9"/>
        <v>765</v>
      </c>
      <c r="L96" s="66">
        <f t="shared" si="9"/>
        <v>500</v>
      </c>
      <c r="M96" s="66">
        <f t="shared" si="9"/>
        <v>505</v>
      </c>
      <c r="N96" s="66">
        <f t="shared" si="9"/>
        <v>515</v>
      </c>
      <c r="O96" s="66">
        <f t="shared" si="9"/>
        <v>515</v>
      </c>
    </row>
    <row r="97" spans="1:15" ht="12.75">
      <c r="A97" s="27" t="s">
        <v>609</v>
      </c>
      <c r="B97" s="62" t="s">
        <v>493</v>
      </c>
      <c r="C97" s="10"/>
      <c r="D97" s="83"/>
      <c r="E97" s="16"/>
      <c r="F97" s="15">
        <v>902</v>
      </c>
      <c r="G97" s="23" t="s">
        <v>123</v>
      </c>
      <c r="H97" s="65" t="s">
        <v>286</v>
      </c>
      <c r="I97" s="23" t="s">
        <v>187</v>
      </c>
      <c r="J97" s="16"/>
      <c r="K97" s="16"/>
      <c r="L97" s="66">
        <v>75</v>
      </c>
      <c r="M97" s="66">
        <v>75</v>
      </c>
      <c r="N97" s="66">
        <v>75</v>
      </c>
      <c r="O97" s="66">
        <v>75</v>
      </c>
    </row>
    <row r="98" spans="1:15" ht="12.75">
      <c r="A98" s="27" t="s">
        <v>609</v>
      </c>
      <c r="B98" s="62" t="s">
        <v>493</v>
      </c>
      <c r="C98" s="10"/>
      <c r="D98" s="83"/>
      <c r="E98" s="16"/>
      <c r="F98" s="15" t="s">
        <v>122</v>
      </c>
      <c r="G98" s="23" t="s">
        <v>124</v>
      </c>
      <c r="H98" s="65" t="s">
        <v>286</v>
      </c>
      <c r="I98" s="23" t="s">
        <v>187</v>
      </c>
      <c r="J98" s="16"/>
      <c r="K98" s="16"/>
      <c r="L98" s="66">
        <v>75</v>
      </c>
      <c r="M98" s="66">
        <v>75</v>
      </c>
      <c r="N98" s="66">
        <v>75</v>
      </c>
      <c r="O98" s="66">
        <v>75</v>
      </c>
    </row>
    <row r="99" spans="1:15" ht="12.75">
      <c r="A99" s="27" t="s">
        <v>609</v>
      </c>
      <c r="B99" s="62" t="s">
        <v>493</v>
      </c>
      <c r="C99" s="10"/>
      <c r="D99" s="83"/>
      <c r="E99" s="16"/>
      <c r="F99" s="15">
        <v>934</v>
      </c>
      <c r="G99" s="23" t="s">
        <v>78</v>
      </c>
      <c r="H99" s="65" t="s">
        <v>286</v>
      </c>
      <c r="I99" s="23" t="s">
        <v>187</v>
      </c>
      <c r="J99" s="45"/>
      <c r="K99" s="16"/>
      <c r="L99" s="66">
        <v>5</v>
      </c>
      <c r="M99" s="66">
        <v>5</v>
      </c>
      <c r="N99" s="66">
        <v>5</v>
      </c>
      <c r="O99" s="66">
        <v>5</v>
      </c>
    </row>
    <row r="100" spans="1:15" ht="12.75">
      <c r="A100" s="27" t="s">
        <v>609</v>
      </c>
      <c r="B100" s="62" t="s">
        <v>501</v>
      </c>
      <c r="C100" s="10"/>
      <c r="D100" s="83"/>
      <c r="E100" s="16"/>
      <c r="F100" s="15">
        <v>926</v>
      </c>
      <c r="G100" s="36" t="s">
        <v>51</v>
      </c>
      <c r="H100" s="65" t="s">
        <v>286</v>
      </c>
      <c r="I100" s="23" t="s">
        <v>193</v>
      </c>
      <c r="J100" s="16">
        <v>265</v>
      </c>
      <c r="K100" s="16">
        <v>265</v>
      </c>
      <c r="L100" s="66">
        <v>260</v>
      </c>
      <c r="M100" s="66">
        <v>260</v>
      </c>
      <c r="N100" s="66">
        <v>270</v>
      </c>
      <c r="O100" s="66">
        <v>270</v>
      </c>
    </row>
    <row r="101" spans="1:15" ht="12.75">
      <c r="A101" s="27" t="s">
        <v>609</v>
      </c>
      <c r="B101" s="62" t="s">
        <v>493</v>
      </c>
      <c r="C101" s="10"/>
      <c r="D101" s="83"/>
      <c r="E101" s="16"/>
      <c r="F101" s="15" t="s">
        <v>122</v>
      </c>
      <c r="G101" s="36" t="s">
        <v>118</v>
      </c>
      <c r="H101" s="65" t="s">
        <v>286</v>
      </c>
      <c r="I101" s="36" t="s">
        <v>187</v>
      </c>
      <c r="J101" s="16">
        <v>500</v>
      </c>
      <c r="K101" s="16">
        <v>500</v>
      </c>
      <c r="L101" s="66">
        <v>85</v>
      </c>
      <c r="M101" s="66">
        <v>90</v>
      </c>
      <c r="N101" s="66">
        <v>90</v>
      </c>
      <c r="O101" s="66">
        <v>90</v>
      </c>
    </row>
    <row r="102" spans="1:15" ht="172.5" customHeight="1">
      <c r="A102" s="27" t="s">
        <v>226</v>
      </c>
      <c r="B102" s="62" t="s">
        <v>503</v>
      </c>
      <c r="C102" s="10" t="s">
        <v>459</v>
      </c>
      <c r="D102" s="83" t="s">
        <v>467</v>
      </c>
      <c r="E102" s="16"/>
      <c r="F102" s="15"/>
      <c r="G102" s="27"/>
      <c r="H102" s="65"/>
      <c r="I102" s="36"/>
      <c r="J102" s="16">
        <f aca="true" t="shared" si="10" ref="J102:O102">SUM(J103:J103)</f>
        <v>0</v>
      </c>
      <c r="K102" s="16">
        <f t="shared" si="10"/>
        <v>0</v>
      </c>
      <c r="L102" s="66">
        <f t="shared" si="10"/>
        <v>150</v>
      </c>
      <c r="M102" s="66">
        <f t="shared" si="10"/>
        <v>150</v>
      </c>
      <c r="N102" s="66">
        <f t="shared" si="10"/>
        <v>150</v>
      </c>
      <c r="O102" s="66">
        <f t="shared" si="10"/>
        <v>0</v>
      </c>
    </row>
    <row r="103" spans="1:15" ht="25.5">
      <c r="A103" s="27" t="s">
        <v>226</v>
      </c>
      <c r="B103" s="62" t="s">
        <v>494</v>
      </c>
      <c r="C103" s="10"/>
      <c r="D103" s="27"/>
      <c r="E103" s="21"/>
      <c r="F103" s="15" t="s">
        <v>117</v>
      </c>
      <c r="G103" s="36" t="s">
        <v>37</v>
      </c>
      <c r="H103" s="65" t="s">
        <v>403</v>
      </c>
      <c r="I103" s="36" t="s">
        <v>199</v>
      </c>
      <c r="J103" s="16"/>
      <c r="K103" s="16"/>
      <c r="L103" s="66">
        <v>150</v>
      </c>
      <c r="M103" s="66">
        <v>150</v>
      </c>
      <c r="N103" s="66">
        <v>150</v>
      </c>
      <c r="O103" s="66"/>
    </row>
    <row r="104" spans="1:15" ht="60.75" customHeight="1">
      <c r="A104" s="27" t="s">
        <v>33</v>
      </c>
      <c r="B104" s="62" t="s">
        <v>504</v>
      </c>
      <c r="C104" s="10" t="s">
        <v>474</v>
      </c>
      <c r="D104" s="83" t="s">
        <v>148</v>
      </c>
      <c r="E104" s="16"/>
      <c r="F104" s="15"/>
      <c r="G104" s="83"/>
      <c r="H104" s="65"/>
      <c r="I104" s="36"/>
      <c r="J104" s="16">
        <f aca="true" t="shared" si="11" ref="J104:O104">SUM(J105:J107)</f>
        <v>2470.8</v>
      </c>
      <c r="K104" s="16">
        <f t="shared" si="11"/>
        <v>2470.7000000000003</v>
      </c>
      <c r="L104" s="66">
        <f t="shared" si="11"/>
        <v>4800</v>
      </c>
      <c r="M104" s="66">
        <f t="shared" si="11"/>
        <v>5400</v>
      </c>
      <c r="N104" s="66">
        <f t="shared" si="11"/>
        <v>2050</v>
      </c>
      <c r="O104" s="66">
        <f t="shared" si="11"/>
        <v>4800</v>
      </c>
    </row>
    <row r="105" spans="1:15" ht="12.75">
      <c r="A105" s="27" t="s">
        <v>33</v>
      </c>
      <c r="B105" s="62" t="s">
        <v>498</v>
      </c>
      <c r="C105" s="88"/>
      <c r="D105" s="36"/>
      <c r="E105" s="39"/>
      <c r="F105" s="15" t="s">
        <v>122</v>
      </c>
      <c r="G105" s="36" t="s">
        <v>87</v>
      </c>
      <c r="H105" s="65" t="s">
        <v>401</v>
      </c>
      <c r="I105" s="36" t="s">
        <v>199</v>
      </c>
      <c r="J105" s="16">
        <v>2457.4</v>
      </c>
      <c r="K105" s="16">
        <v>2457.3</v>
      </c>
      <c r="L105" s="66">
        <v>4050</v>
      </c>
      <c r="M105" s="66">
        <v>3600</v>
      </c>
      <c r="N105" s="66"/>
      <c r="O105" s="66"/>
    </row>
    <row r="106" spans="1:15" ht="12.75">
      <c r="A106" s="27" t="s">
        <v>33</v>
      </c>
      <c r="B106" s="62" t="s">
        <v>501</v>
      </c>
      <c r="C106" s="88"/>
      <c r="D106" s="36"/>
      <c r="E106" s="39"/>
      <c r="F106" s="15" t="s">
        <v>122</v>
      </c>
      <c r="G106" s="36" t="s">
        <v>87</v>
      </c>
      <c r="H106" s="65" t="s">
        <v>401</v>
      </c>
      <c r="I106" s="36" t="s">
        <v>193</v>
      </c>
      <c r="J106" s="16"/>
      <c r="K106" s="16"/>
      <c r="L106" s="66"/>
      <c r="M106" s="66">
        <v>850</v>
      </c>
      <c r="N106" s="66">
        <v>800</v>
      </c>
      <c r="O106" s="66">
        <v>3700</v>
      </c>
    </row>
    <row r="107" spans="1:15" ht="12.75">
      <c r="A107" s="27" t="s">
        <v>33</v>
      </c>
      <c r="B107" s="62" t="s">
        <v>493</v>
      </c>
      <c r="C107" s="88"/>
      <c r="D107" s="36"/>
      <c r="E107" s="39"/>
      <c r="F107" s="15" t="s">
        <v>122</v>
      </c>
      <c r="G107" s="36" t="s">
        <v>87</v>
      </c>
      <c r="H107" s="65" t="s">
        <v>401</v>
      </c>
      <c r="I107" s="36" t="s">
        <v>187</v>
      </c>
      <c r="J107" s="16">
        <v>13.4</v>
      </c>
      <c r="K107" s="16">
        <v>13.4</v>
      </c>
      <c r="L107" s="66">
        <v>750</v>
      </c>
      <c r="M107" s="66">
        <v>950</v>
      </c>
      <c r="N107" s="66">
        <v>1250</v>
      </c>
      <c r="O107" s="66">
        <v>1100</v>
      </c>
    </row>
    <row r="108" spans="1:15" ht="69" customHeight="1">
      <c r="A108" s="27" t="s">
        <v>34</v>
      </c>
      <c r="B108" s="62" t="s">
        <v>505</v>
      </c>
      <c r="C108" s="10" t="s">
        <v>459</v>
      </c>
      <c r="D108" s="83" t="s">
        <v>149</v>
      </c>
      <c r="E108" s="16"/>
      <c r="F108" s="15"/>
      <c r="G108" s="83"/>
      <c r="H108" s="65"/>
      <c r="I108" s="36"/>
      <c r="J108" s="16">
        <f aca="true" t="shared" si="12" ref="J108:O108">SUM(J109:J110)</f>
        <v>5490.3</v>
      </c>
      <c r="K108" s="16">
        <f t="shared" si="12"/>
        <v>5480.3</v>
      </c>
      <c r="L108" s="66">
        <f t="shared" si="12"/>
        <v>5500</v>
      </c>
      <c r="M108" s="66">
        <f t="shared" si="12"/>
        <v>5500</v>
      </c>
      <c r="N108" s="66">
        <f t="shared" si="12"/>
        <v>5500</v>
      </c>
      <c r="O108" s="66">
        <f t="shared" si="12"/>
        <v>1200</v>
      </c>
    </row>
    <row r="109" spans="1:15" ht="12.75">
      <c r="A109" s="27" t="s">
        <v>34</v>
      </c>
      <c r="B109" s="62" t="s">
        <v>493</v>
      </c>
      <c r="C109" s="10"/>
      <c r="D109" s="79"/>
      <c r="E109" s="21"/>
      <c r="F109" s="15">
        <v>923</v>
      </c>
      <c r="G109" s="36" t="s">
        <v>203</v>
      </c>
      <c r="H109" s="65" t="s">
        <v>369</v>
      </c>
      <c r="I109" s="36" t="s">
        <v>187</v>
      </c>
      <c r="J109" s="50">
        <v>5490.3</v>
      </c>
      <c r="K109" s="50">
        <v>5480.3</v>
      </c>
      <c r="L109" s="66">
        <v>5500</v>
      </c>
      <c r="M109" s="66">
        <v>5500</v>
      </c>
      <c r="N109" s="66">
        <v>5500</v>
      </c>
      <c r="O109" s="66">
        <v>1200</v>
      </c>
    </row>
    <row r="110" spans="1:15" ht="12.75">
      <c r="A110" s="27" t="s">
        <v>34</v>
      </c>
      <c r="B110" s="62" t="s">
        <v>493</v>
      </c>
      <c r="C110" s="10"/>
      <c r="D110" s="27"/>
      <c r="E110" s="21"/>
      <c r="F110" s="15"/>
      <c r="G110" s="36"/>
      <c r="H110" s="65"/>
      <c r="I110" s="36"/>
      <c r="J110" s="67"/>
      <c r="K110" s="50"/>
      <c r="L110" s="66"/>
      <c r="M110" s="66"/>
      <c r="N110" s="66"/>
      <c r="O110" s="66"/>
    </row>
    <row r="111" spans="1:15" ht="409.5" customHeight="1">
      <c r="A111" s="27" t="s">
        <v>35</v>
      </c>
      <c r="B111" s="62" t="s">
        <v>506</v>
      </c>
      <c r="C111" s="57" t="s">
        <v>445</v>
      </c>
      <c r="D111" s="83" t="s">
        <v>143</v>
      </c>
      <c r="E111" s="21"/>
      <c r="F111" s="15"/>
      <c r="G111" s="16"/>
      <c r="H111" s="47"/>
      <c r="I111" s="39"/>
      <c r="J111" s="16">
        <f aca="true" t="shared" si="13" ref="J111:O111">SUM(J112:J175)</f>
        <v>1423059.4000000001</v>
      </c>
      <c r="K111" s="16">
        <f t="shared" si="13"/>
        <v>1413725.9000000001</v>
      </c>
      <c r="L111" s="66">
        <f t="shared" si="13"/>
        <v>855951.7000000001</v>
      </c>
      <c r="M111" s="66">
        <f t="shared" si="13"/>
        <v>870155.2</v>
      </c>
      <c r="N111" s="66">
        <f t="shared" si="13"/>
        <v>831092.7</v>
      </c>
      <c r="O111" s="66">
        <f t="shared" si="13"/>
        <v>825000.6</v>
      </c>
    </row>
    <row r="112" spans="1:15" ht="131.25" customHeight="1">
      <c r="A112" s="27" t="s">
        <v>35</v>
      </c>
      <c r="B112" s="62" t="s">
        <v>501</v>
      </c>
      <c r="C112" s="57" t="s">
        <v>482</v>
      </c>
      <c r="D112" s="78"/>
      <c r="E112" s="46"/>
      <c r="F112" s="15">
        <v>902</v>
      </c>
      <c r="G112" s="36" t="s">
        <v>118</v>
      </c>
      <c r="H112" s="65" t="s">
        <v>414</v>
      </c>
      <c r="I112" s="36">
        <v>600</v>
      </c>
      <c r="J112" s="16"/>
      <c r="K112" s="16"/>
      <c r="L112" s="66">
        <v>500</v>
      </c>
      <c r="M112" s="66">
        <v>500</v>
      </c>
      <c r="N112" s="66">
        <v>500</v>
      </c>
      <c r="O112" s="66">
        <v>500</v>
      </c>
    </row>
    <row r="113" spans="1:15" ht="127.5" customHeight="1">
      <c r="A113" s="27" t="s">
        <v>35</v>
      </c>
      <c r="B113" s="62" t="s">
        <v>498</v>
      </c>
      <c r="C113" s="57"/>
      <c r="D113" s="78"/>
      <c r="E113" s="46"/>
      <c r="F113" s="15">
        <v>918</v>
      </c>
      <c r="G113" s="23" t="s">
        <v>15</v>
      </c>
      <c r="H113" s="65" t="s">
        <v>239</v>
      </c>
      <c r="I113" s="36" t="s">
        <v>199</v>
      </c>
      <c r="J113" s="16"/>
      <c r="K113" s="16"/>
      <c r="L113" s="66"/>
      <c r="M113" s="66">
        <v>1500</v>
      </c>
      <c r="N113" s="66">
        <v>1500</v>
      </c>
      <c r="O113" s="66">
        <v>10000</v>
      </c>
    </row>
    <row r="114" spans="1:16" ht="137.25" customHeight="1">
      <c r="A114" s="27" t="s">
        <v>35</v>
      </c>
      <c r="B114" s="62" t="s">
        <v>493</v>
      </c>
      <c r="C114" s="55" t="s">
        <v>446</v>
      </c>
      <c r="D114" s="23"/>
      <c r="E114" s="39"/>
      <c r="F114" s="15">
        <v>918</v>
      </c>
      <c r="G114" s="23" t="s">
        <v>77</v>
      </c>
      <c r="H114" s="65" t="s">
        <v>236</v>
      </c>
      <c r="I114" s="36" t="s">
        <v>199</v>
      </c>
      <c r="J114" s="16"/>
      <c r="K114" s="16"/>
      <c r="L114" s="66">
        <v>17000</v>
      </c>
      <c r="M114" s="66">
        <v>10344</v>
      </c>
      <c r="N114" s="66">
        <v>8517</v>
      </c>
      <c r="O114" s="66"/>
      <c r="P114" s="12"/>
    </row>
    <row r="115" spans="1:15" ht="12.75">
      <c r="A115" s="27" t="s">
        <v>35</v>
      </c>
      <c r="B115" s="62" t="s">
        <v>493</v>
      </c>
      <c r="C115" s="88"/>
      <c r="D115" s="36"/>
      <c r="E115" s="39"/>
      <c r="F115" s="15">
        <v>925</v>
      </c>
      <c r="G115" s="36" t="s">
        <v>77</v>
      </c>
      <c r="H115" s="65" t="s">
        <v>237</v>
      </c>
      <c r="I115" s="36" t="s">
        <v>199</v>
      </c>
      <c r="J115" s="16"/>
      <c r="K115" s="16"/>
      <c r="L115" s="66">
        <v>1947.4</v>
      </c>
      <c r="M115" s="66">
        <v>17272</v>
      </c>
      <c r="N115" s="66"/>
      <c r="O115" s="66"/>
    </row>
    <row r="116" spans="1:15" ht="12.75">
      <c r="A116" s="27" t="s">
        <v>35</v>
      </c>
      <c r="B116" s="62" t="s">
        <v>501</v>
      </c>
      <c r="C116" s="88"/>
      <c r="D116" s="36"/>
      <c r="E116" s="39"/>
      <c r="F116" s="15">
        <v>925</v>
      </c>
      <c r="G116" s="36" t="s">
        <v>77</v>
      </c>
      <c r="H116" s="65" t="s">
        <v>237</v>
      </c>
      <c r="I116" s="36" t="s">
        <v>193</v>
      </c>
      <c r="J116" s="16"/>
      <c r="K116" s="16"/>
      <c r="L116" s="66">
        <v>18085.6</v>
      </c>
      <c r="M116" s="66">
        <v>8955</v>
      </c>
      <c r="N116" s="66">
        <v>10560</v>
      </c>
      <c r="O116" s="66">
        <v>10560</v>
      </c>
    </row>
    <row r="117" spans="1:15" ht="12.75">
      <c r="A117" s="27" t="s">
        <v>35</v>
      </c>
      <c r="B117" s="62" t="s">
        <v>498</v>
      </c>
      <c r="C117" s="88"/>
      <c r="D117" s="36"/>
      <c r="E117" s="39"/>
      <c r="F117" s="15">
        <v>925</v>
      </c>
      <c r="G117" s="36" t="s">
        <v>77</v>
      </c>
      <c r="H117" s="65" t="s">
        <v>315</v>
      </c>
      <c r="I117" s="36" t="s">
        <v>199</v>
      </c>
      <c r="J117" s="16"/>
      <c r="K117" s="16"/>
      <c r="L117" s="66">
        <v>8056.8</v>
      </c>
      <c r="M117" s="66"/>
      <c r="N117" s="66"/>
      <c r="O117" s="66"/>
    </row>
    <row r="118" spans="1:15" ht="143.25" customHeight="1">
      <c r="A118" s="27" t="s">
        <v>35</v>
      </c>
      <c r="B118" s="62" t="s">
        <v>501</v>
      </c>
      <c r="C118" s="56" t="s">
        <v>462</v>
      </c>
      <c r="D118" s="36"/>
      <c r="E118" s="39"/>
      <c r="F118" s="15">
        <v>925</v>
      </c>
      <c r="G118" s="36" t="s">
        <v>77</v>
      </c>
      <c r="H118" s="65" t="s">
        <v>242</v>
      </c>
      <c r="I118" s="36" t="s">
        <v>193</v>
      </c>
      <c r="J118" s="16">
        <v>506908.8</v>
      </c>
      <c r="K118" s="16">
        <v>506852.6</v>
      </c>
      <c r="L118" s="66"/>
      <c r="M118" s="66"/>
      <c r="N118" s="66"/>
      <c r="O118" s="66"/>
    </row>
    <row r="119" spans="1:15" ht="16.5" customHeight="1">
      <c r="A119" s="27" t="s">
        <v>35</v>
      </c>
      <c r="B119" s="62" t="s">
        <v>493</v>
      </c>
      <c r="C119" s="56"/>
      <c r="D119" s="36"/>
      <c r="E119" s="39"/>
      <c r="F119" s="15">
        <v>925</v>
      </c>
      <c r="G119" s="36" t="s">
        <v>77</v>
      </c>
      <c r="H119" s="65" t="s">
        <v>236</v>
      </c>
      <c r="I119" s="36" t="s">
        <v>199</v>
      </c>
      <c r="J119" s="16">
        <v>6306.7</v>
      </c>
      <c r="K119" s="16">
        <v>6306.7</v>
      </c>
      <c r="L119" s="66">
        <v>13138.1</v>
      </c>
      <c r="M119" s="66">
        <v>10170.8</v>
      </c>
      <c r="N119" s="66"/>
      <c r="O119" s="66"/>
    </row>
    <row r="120" spans="1:15" ht="16.5" customHeight="1">
      <c r="A120" s="27" t="s">
        <v>35</v>
      </c>
      <c r="B120" s="62" t="s">
        <v>501</v>
      </c>
      <c r="C120" s="56"/>
      <c r="D120" s="36"/>
      <c r="E120" s="39"/>
      <c r="F120" s="15">
        <v>925</v>
      </c>
      <c r="G120" s="36" t="s">
        <v>77</v>
      </c>
      <c r="H120" s="65" t="s">
        <v>236</v>
      </c>
      <c r="I120" s="36" t="s">
        <v>193</v>
      </c>
      <c r="J120" s="16"/>
      <c r="K120" s="16"/>
      <c r="L120" s="66"/>
      <c r="M120" s="66">
        <v>1918.9</v>
      </c>
      <c r="N120" s="66"/>
      <c r="O120" s="66"/>
    </row>
    <row r="121" spans="1:15" ht="12.75">
      <c r="A121" s="27" t="s">
        <v>35</v>
      </c>
      <c r="B121" s="62" t="s">
        <v>501</v>
      </c>
      <c r="C121" s="88"/>
      <c r="D121" s="36"/>
      <c r="E121" s="39"/>
      <c r="F121" s="15">
        <v>925</v>
      </c>
      <c r="G121" s="36" t="s">
        <v>77</v>
      </c>
      <c r="H121" s="65" t="s">
        <v>238</v>
      </c>
      <c r="I121" s="36" t="s">
        <v>193</v>
      </c>
      <c r="J121" s="16"/>
      <c r="K121" s="16"/>
      <c r="L121" s="66">
        <v>3745.4</v>
      </c>
      <c r="M121" s="66"/>
      <c r="N121" s="66"/>
      <c r="O121" s="66"/>
    </row>
    <row r="122" spans="1:15" ht="12.75">
      <c r="A122" s="27" t="s">
        <v>35</v>
      </c>
      <c r="B122" s="62" t="s">
        <v>501</v>
      </c>
      <c r="C122" s="88"/>
      <c r="D122" s="36"/>
      <c r="E122" s="39"/>
      <c r="F122" s="15">
        <v>925</v>
      </c>
      <c r="G122" s="36" t="s">
        <v>77</v>
      </c>
      <c r="H122" s="65" t="s">
        <v>242</v>
      </c>
      <c r="I122" s="36" t="s">
        <v>193</v>
      </c>
      <c r="J122" s="16">
        <v>263886.3</v>
      </c>
      <c r="K122" s="16">
        <v>255829</v>
      </c>
      <c r="L122" s="66">
        <v>180038.1</v>
      </c>
      <c r="M122" s="66">
        <v>206427.4</v>
      </c>
      <c r="N122" s="66">
        <v>206427.4</v>
      </c>
      <c r="O122" s="66">
        <v>206427.4</v>
      </c>
    </row>
    <row r="123" spans="1:15" ht="12.75">
      <c r="A123" s="27" t="s">
        <v>35</v>
      </c>
      <c r="B123" s="62" t="s">
        <v>501</v>
      </c>
      <c r="C123" s="88"/>
      <c r="D123" s="36"/>
      <c r="E123" s="39"/>
      <c r="F123" s="15">
        <v>925</v>
      </c>
      <c r="G123" s="36" t="s">
        <v>77</v>
      </c>
      <c r="H123" s="65" t="s">
        <v>243</v>
      </c>
      <c r="I123" s="36" t="s">
        <v>193</v>
      </c>
      <c r="J123" s="16"/>
      <c r="K123" s="16"/>
      <c r="L123" s="66">
        <v>3220</v>
      </c>
      <c r="M123" s="66"/>
      <c r="N123" s="66"/>
      <c r="O123" s="66"/>
    </row>
    <row r="124" spans="1:15" ht="12.75">
      <c r="A124" s="27" t="s">
        <v>35</v>
      </c>
      <c r="B124" s="62" t="s">
        <v>501</v>
      </c>
      <c r="C124" s="88"/>
      <c r="D124" s="36"/>
      <c r="E124" s="39"/>
      <c r="F124" s="15">
        <v>925</v>
      </c>
      <c r="G124" s="36" t="s">
        <v>77</v>
      </c>
      <c r="H124" s="65" t="s">
        <v>315</v>
      </c>
      <c r="I124" s="36" t="s">
        <v>193</v>
      </c>
      <c r="J124" s="16"/>
      <c r="K124" s="16"/>
      <c r="L124" s="66">
        <v>11164.6</v>
      </c>
      <c r="M124" s="66"/>
      <c r="N124" s="66"/>
      <c r="O124" s="66"/>
    </row>
    <row r="125" spans="1:15" ht="16.5" customHeight="1">
      <c r="A125" s="27" t="s">
        <v>35</v>
      </c>
      <c r="B125" s="62" t="s">
        <v>498</v>
      </c>
      <c r="C125" s="88"/>
      <c r="D125" s="36"/>
      <c r="E125" s="39"/>
      <c r="F125" s="15">
        <v>925</v>
      </c>
      <c r="G125" s="36" t="s">
        <v>15</v>
      </c>
      <c r="H125" s="65" t="s">
        <v>239</v>
      </c>
      <c r="I125" s="36" t="s">
        <v>199</v>
      </c>
      <c r="J125" s="16"/>
      <c r="K125" s="16"/>
      <c r="L125" s="66">
        <v>1238.9</v>
      </c>
      <c r="M125" s="66">
        <v>7591.2</v>
      </c>
      <c r="N125" s="66"/>
      <c r="O125" s="66"/>
    </row>
    <row r="126" spans="1:15" ht="16.5" customHeight="1">
      <c r="A126" s="27" t="s">
        <v>35</v>
      </c>
      <c r="B126" s="62" t="s">
        <v>501</v>
      </c>
      <c r="C126" s="88"/>
      <c r="D126" s="36"/>
      <c r="E126" s="39"/>
      <c r="F126" s="15">
        <v>925</v>
      </c>
      <c r="G126" s="36" t="s">
        <v>15</v>
      </c>
      <c r="H126" s="65" t="s">
        <v>239</v>
      </c>
      <c r="I126" s="36" t="s">
        <v>193</v>
      </c>
      <c r="J126" s="16"/>
      <c r="K126" s="16"/>
      <c r="L126" s="66">
        <v>12251.2</v>
      </c>
      <c r="M126" s="66">
        <v>6450</v>
      </c>
      <c r="N126" s="66">
        <v>6450</v>
      </c>
      <c r="O126" s="66">
        <v>6450</v>
      </c>
    </row>
    <row r="127" spans="1:15" ht="16.5" customHeight="1">
      <c r="A127" s="27" t="s">
        <v>35</v>
      </c>
      <c r="B127" s="62" t="s">
        <v>498</v>
      </c>
      <c r="C127" s="88"/>
      <c r="D127" s="36"/>
      <c r="E127" s="39"/>
      <c r="F127" s="15">
        <v>925</v>
      </c>
      <c r="G127" s="36" t="s">
        <v>15</v>
      </c>
      <c r="H127" s="65" t="s">
        <v>240</v>
      </c>
      <c r="I127" s="36" t="s">
        <v>199</v>
      </c>
      <c r="J127" s="16"/>
      <c r="K127" s="16"/>
      <c r="L127" s="66">
        <v>633.4</v>
      </c>
      <c r="M127" s="66"/>
      <c r="N127" s="66"/>
      <c r="O127" s="66"/>
    </row>
    <row r="128" spans="1:15" s="75" customFormat="1" ht="19.5" customHeight="1">
      <c r="A128" s="27" t="s">
        <v>35</v>
      </c>
      <c r="B128" s="62" t="s">
        <v>501</v>
      </c>
      <c r="C128" s="56"/>
      <c r="D128" s="36"/>
      <c r="E128" s="39"/>
      <c r="F128" s="15">
        <v>925</v>
      </c>
      <c r="G128" s="36" t="s">
        <v>15</v>
      </c>
      <c r="H128" s="65" t="s">
        <v>241</v>
      </c>
      <c r="I128" s="36" t="s">
        <v>193</v>
      </c>
      <c r="J128" s="16"/>
      <c r="K128" s="16"/>
      <c r="L128" s="66">
        <v>7001.5</v>
      </c>
      <c r="M128" s="66">
        <v>6007.2</v>
      </c>
      <c r="N128" s="66">
        <v>6007.2</v>
      </c>
      <c r="O128" s="66">
        <v>6007.2</v>
      </c>
    </row>
    <row r="129" spans="1:15" ht="145.5" customHeight="1">
      <c r="A129" s="27" t="s">
        <v>35</v>
      </c>
      <c r="B129" s="62" t="s">
        <v>501</v>
      </c>
      <c r="C129" s="56" t="s">
        <v>447</v>
      </c>
      <c r="D129" s="36"/>
      <c r="E129" s="39"/>
      <c r="F129" s="15">
        <v>929</v>
      </c>
      <c r="G129" s="36" t="s">
        <v>15</v>
      </c>
      <c r="H129" s="65" t="s">
        <v>241</v>
      </c>
      <c r="I129" s="36" t="s">
        <v>193</v>
      </c>
      <c r="J129" s="16"/>
      <c r="K129" s="16"/>
      <c r="L129" s="66">
        <v>542.8</v>
      </c>
      <c r="M129" s="66">
        <v>444.1</v>
      </c>
      <c r="N129" s="66">
        <v>444.1</v>
      </c>
      <c r="O129" s="66">
        <v>444.1</v>
      </c>
    </row>
    <row r="130" spans="1:15" ht="12.75">
      <c r="A130" s="27" t="s">
        <v>35</v>
      </c>
      <c r="B130" s="62" t="s">
        <v>501</v>
      </c>
      <c r="C130" s="88"/>
      <c r="D130" s="36"/>
      <c r="E130" s="39"/>
      <c r="F130" s="15">
        <v>925</v>
      </c>
      <c r="G130" s="36" t="s">
        <v>118</v>
      </c>
      <c r="H130" s="65" t="s">
        <v>242</v>
      </c>
      <c r="I130" s="36" t="s">
        <v>193</v>
      </c>
      <c r="J130" s="16">
        <v>507.9</v>
      </c>
      <c r="K130" s="16">
        <v>507.9</v>
      </c>
      <c r="L130" s="66"/>
      <c r="M130" s="66"/>
      <c r="N130" s="66"/>
      <c r="O130" s="66"/>
    </row>
    <row r="131" spans="1:15" ht="105.75" customHeight="1">
      <c r="A131" s="27" t="s">
        <v>35</v>
      </c>
      <c r="B131" s="62" t="s">
        <v>501</v>
      </c>
      <c r="C131" s="60" t="s">
        <v>468</v>
      </c>
      <c r="D131" s="36"/>
      <c r="E131" s="39"/>
      <c r="F131" s="15">
        <v>925</v>
      </c>
      <c r="G131" s="36" t="s">
        <v>15</v>
      </c>
      <c r="H131" s="65" t="s">
        <v>242</v>
      </c>
      <c r="I131" s="36" t="s">
        <v>193</v>
      </c>
      <c r="J131" s="35">
        <v>240851.4</v>
      </c>
      <c r="K131" s="16">
        <v>240628.5</v>
      </c>
      <c r="L131" s="66">
        <v>243762.6</v>
      </c>
      <c r="M131" s="66">
        <v>292435.7</v>
      </c>
      <c r="N131" s="66">
        <v>292435.7</v>
      </c>
      <c r="O131" s="66">
        <v>292435.7</v>
      </c>
    </row>
    <row r="132" spans="1:15" ht="16.5" customHeight="1">
      <c r="A132" s="27" t="s">
        <v>35</v>
      </c>
      <c r="B132" s="62" t="s">
        <v>501</v>
      </c>
      <c r="C132" s="88"/>
      <c r="D132" s="36"/>
      <c r="E132" s="39"/>
      <c r="F132" s="15">
        <v>925</v>
      </c>
      <c r="G132" s="36" t="s">
        <v>15</v>
      </c>
      <c r="H132" s="65" t="s">
        <v>243</v>
      </c>
      <c r="I132" s="36" t="s">
        <v>193</v>
      </c>
      <c r="J132" s="16">
        <v>2440</v>
      </c>
      <c r="K132" s="16">
        <v>1940</v>
      </c>
      <c r="L132" s="66">
        <v>1158</v>
      </c>
      <c r="M132" s="66"/>
      <c r="N132" s="66"/>
      <c r="O132" s="66"/>
    </row>
    <row r="133" spans="1:15" ht="16.5" customHeight="1">
      <c r="A133" s="27" t="s">
        <v>35</v>
      </c>
      <c r="B133" s="62" t="s">
        <v>501</v>
      </c>
      <c r="C133" s="88"/>
      <c r="D133" s="36"/>
      <c r="E133" s="39"/>
      <c r="F133" s="15">
        <v>925</v>
      </c>
      <c r="G133" s="36" t="s">
        <v>15</v>
      </c>
      <c r="H133" s="65" t="s">
        <v>244</v>
      </c>
      <c r="I133" s="36" t="s">
        <v>193</v>
      </c>
      <c r="J133" s="16"/>
      <c r="K133" s="16"/>
      <c r="L133" s="66">
        <v>21188.4</v>
      </c>
      <c r="M133" s="66"/>
      <c r="N133" s="66"/>
      <c r="O133" s="66"/>
    </row>
    <row r="134" spans="1:15" ht="149.25" customHeight="1">
      <c r="A134" s="27" t="s">
        <v>35</v>
      </c>
      <c r="B134" s="62" t="s">
        <v>501</v>
      </c>
      <c r="C134" s="60" t="s">
        <v>469</v>
      </c>
      <c r="D134" s="36"/>
      <c r="E134" s="39"/>
      <c r="F134" s="15">
        <v>925</v>
      </c>
      <c r="G134" s="36" t="s">
        <v>15</v>
      </c>
      <c r="H134" s="65" t="s">
        <v>245</v>
      </c>
      <c r="I134" s="36" t="s">
        <v>193</v>
      </c>
      <c r="J134" s="16"/>
      <c r="K134" s="16"/>
      <c r="L134" s="66">
        <v>2803.8</v>
      </c>
      <c r="M134" s="66"/>
      <c r="N134" s="66"/>
      <c r="O134" s="66"/>
    </row>
    <row r="135" spans="1:15" ht="12.75">
      <c r="A135" s="27" t="s">
        <v>35</v>
      </c>
      <c r="B135" s="62" t="s">
        <v>501</v>
      </c>
      <c r="C135" s="56"/>
      <c r="D135" s="36"/>
      <c r="E135" s="39"/>
      <c r="F135" s="15">
        <v>925</v>
      </c>
      <c r="G135" s="36" t="s">
        <v>15</v>
      </c>
      <c r="H135" s="65" t="s">
        <v>335</v>
      </c>
      <c r="I135" s="36" t="s">
        <v>193</v>
      </c>
      <c r="J135" s="16"/>
      <c r="K135" s="16"/>
      <c r="L135" s="66">
        <v>1115.2</v>
      </c>
      <c r="M135" s="66"/>
      <c r="N135" s="66"/>
      <c r="O135" s="66"/>
    </row>
    <row r="136" spans="1:15" ht="16.5" customHeight="1">
      <c r="A136" s="27" t="s">
        <v>35</v>
      </c>
      <c r="B136" s="62" t="s">
        <v>501</v>
      </c>
      <c r="C136" s="88"/>
      <c r="D136" s="36"/>
      <c r="E136" s="39"/>
      <c r="F136" s="15">
        <v>925</v>
      </c>
      <c r="G136" s="36" t="s">
        <v>15</v>
      </c>
      <c r="H136" s="65" t="s">
        <v>302</v>
      </c>
      <c r="I136" s="36" t="s">
        <v>193</v>
      </c>
      <c r="J136" s="16"/>
      <c r="K136" s="16"/>
      <c r="L136" s="66">
        <v>2536.5</v>
      </c>
      <c r="M136" s="66"/>
      <c r="N136" s="66"/>
      <c r="O136" s="66"/>
    </row>
    <row r="137" spans="1:15" ht="16.5" customHeight="1">
      <c r="A137" s="27" t="s">
        <v>35</v>
      </c>
      <c r="B137" s="62" t="s">
        <v>501</v>
      </c>
      <c r="C137" s="88"/>
      <c r="D137" s="36"/>
      <c r="E137" s="39"/>
      <c r="F137" s="15">
        <v>925</v>
      </c>
      <c r="G137" s="36" t="s">
        <v>15</v>
      </c>
      <c r="H137" s="65" t="s">
        <v>238</v>
      </c>
      <c r="I137" s="36" t="s">
        <v>193</v>
      </c>
      <c r="J137" s="16"/>
      <c r="K137" s="16"/>
      <c r="L137" s="66">
        <v>7031.8</v>
      </c>
      <c r="M137" s="66"/>
      <c r="N137" s="66"/>
      <c r="O137" s="66"/>
    </row>
    <row r="138" spans="1:15" ht="12.75">
      <c r="A138" s="27" t="s">
        <v>35</v>
      </c>
      <c r="B138" s="62" t="s">
        <v>501</v>
      </c>
      <c r="C138" s="88"/>
      <c r="D138" s="36"/>
      <c r="E138" s="39"/>
      <c r="F138" s="15">
        <v>926</v>
      </c>
      <c r="G138" s="36" t="s">
        <v>15</v>
      </c>
      <c r="H138" s="65" t="s">
        <v>246</v>
      </c>
      <c r="I138" s="36" t="s">
        <v>193</v>
      </c>
      <c r="J138" s="16">
        <v>1956.9</v>
      </c>
      <c r="K138" s="16">
        <v>1956.8</v>
      </c>
      <c r="L138" s="66">
        <v>3285</v>
      </c>
      <c r="M138" s="66">
        <v>1300</v>
      </c>
      <c r="N138" s="66">
        <v>1300</v>
      </c>
      <c r="O138" s="66">
        <v>1350</v>
      </c>
    </row>
    <row r="139" spans="1:15" ht="12.75">
      <c r="A139" s="27" t="s">
        <v>35</v>
      </c>
      <c r="B139" s="62" t="s">
        <v>501</v>
      </c>
      <c r="C139" s="88"/>
      <c r="D139" s="36"/>
      <c r="E139" s="39"/>
      <c r="F139" s="15">
        <v>926</v>
      </c>
      <c r="G139" s="36" t="s">
        <v>15</v>
      </c>
      <c r="H139" s="65" t="s">
        <v>247</v>
      </c>
      <c r="I139" s="36" t="s">
        <v>193</v>
      </c>
      <c r="J139" s="16">
        <v>27.8</v>
      </c>
      <c r="K139" s="16">
        <v>27.8</v>
      </c>
      <c r="L139" s="66">
        <v>30.8</v>
      </c>
      <c r="M139" s="66">
        <v>37</v>
      </c>
      <c r="N139" s="66">
        <v>37</v>
      </c>
      <c r="O139" s="66">
        <v>40</v>
      </c>
    </row>
    <row r="140" spans="1:15" ht="138.75" customHeight="1">
      <c r="A140" s="27" t="s">
        <v>35</v>
      </c>
      <c r="B140" s="62" t="s">
        <v>501</v>
      </c>
      <c r="C140" s="74" t="s">
        <v>470</v>
      </c>
      <c r="D140" s="36"/>
      <c r="E140" s="39"/>
      <c r="F140" s="15">
        <v>926</v>
      </c>
      <c r="G140" s="36" t="s">
        <v>15</v>
      </c>
      <c r="H140" s="65" t="s">
        <v>248</v>
      </c>
      <c r="I140" s="36" t="s">
        <v>193</v>
      </c>
      <c r="J140" s="16"/>
      <c r="K140" s="16"/>
      <c r="L140" s="66">
        <v>10733.7</v>
      </c>
      <c r="M140" s="66">
        <v>10733.7</v>
      </c>
      <c r="N140" s="66">
        <v>10733.7</v>
      </c>
      <c r="O140" s="66">
        <v>10733.7</v>
      </c>
    </row>
    <row r="141" spans="1:15" ht="17.25" customHeight="1">
      <c r="A141" s="27" t="s">
        <v>35</v>
      </c>
      <c r="B141" s="62" t="s">
        <v>501</v>
      </c>
      <c r="C141" s="56"/>
      <c r="D141" s="36"/>
      <c r="E141" s="39"/>
      <c r="F141" s="15">
        <v>926</v>
      </c>
      <c r="G141" s="36" t="s">
        <v>15</v>
      </c>
      <c r="H141" s="65" t="s">
        <v>249</v>
      </c>
      <c r="I141" s="36" t="s">
        <v>193</v>
      </c>
      <c r="J141" s="16">
        <v>9676.8</v>
      </c>
      <c r="K141" s="16">
        <v>9671.4</v>
      </c>
      <c r="L141" s="66">
        <v>14519</v>
      </c>
      <c r="M141" s="66"/>
      <c r="N141" s="66"/>
      <c r="O141" s="66"/>
    </row>
    <row r="142" spans="1:15" ht="12.75" customHeight="1">
      <c r="A142" s="27" t="s">
        <v>35</v>
      </c>
      <c r="B142" s="62" t="s">
        <v>501</v>
      </c>
      <c r="C142" s="56"/>
      <c r="D142" s="36"/>
      <c r="E142" s="16"/>
      <c r="F142" s="15">
        <v>926</v>
      </c>
      <c r="G142" s="36" t="s">
        <v>15</v>
      </c>
      <c r="H142" s="65" t="s">
        <v>250</v>
      </c>
      <c r="I142" s="36" t="s">
        <v>193</v>
      </c>
      <c r="J142" s="16">
        <v>855.6</v>
      </c>
      <c r="K142" s="16">
        <v>855.6</v>
      </c>
      <c r="L142" s="66">
        <v>964.5</v>
      </c>
      <c r="M142" s="66"/>
      <c r="N142" s="66"/>
      <c r="O142" s="66"/>
    </row>
    <row r="143" spans="1:15" ht="12.75" customHeight="1">
      <c r="A143" s="27" t="s">
        <v>35</v>
      </c>
      <c r="B143" s="62" t="s">
        <v>501</v>
      </c>
      <c r="C143" s="56"/>
      <c r="D143" s="36"/>
      <c r="E143" s="16"/>
      <c r="F143" s="15">
        <v>926</v>
      </c>
      <c r="G143" s="36" t="s">
        <v>15</v>
      </c>
      <c r="H143" s="65" t="s">
        <v>320</v>
      </c>
      <c r="I143" s="36" t="s">
        <v>193</v>
      </c>
      <c r="J143" s="16"/>
      <c r="K143" s="16"/>
      <c r="L143" s="66"/>
      <c r="M143" s="66">
        <v>825</v>
      </c>
      <c r="N143" s="66">
        <v>1500</v>
      </c>
      <c r="O143" s="66">
        <v>253</v>
      </c>
    </row>
    <row r="144" spans="1:15" ht="12.75" customHeight="1">
      <c r="A144" s="27" t="s">
        <v>35</v>
      </c>
      <c r="B144" s="62" t="s">
        <v>501</v>
      </c>
      <c r="C144" s="56"/>
      <c r="D144" s="36"/>
      <c r="E144" s="39"/>
      <c r="F144" s="15">
        <v>926</v>
      </c>
      <c r="G144" s="36" t="s">
        <v>15</v>
      </c>
      <c r="H144" s="65" t="s">
        <v>251</v>
      </c>
      <c r="I144" s="36" t="s">
        <v>193</v>
      </c>
      <c r="J144" s="16">
        <v>56955.1</v>
      </c>
      <c r="K144" s="16">
        <v>56955</v>
      </c>
      <c r="L144" s="66">
        <v>54429.5</v>
      </c>
      <c r="M144" s="66">
        <v>91294.3</v>
      </c>
      <c r="N144" s="66">
        <v>91294.3</v>
      </c>
      <c r="O144" s="66">
        <v>91294.3</v>
      </c>
    </row>
    <row r="145" spans="1:15" ht="12.75">
      <c r="A145" s="27" t="s">
        <v>35</v>
      </c>
      <c r="B145" s="62" t="s">
        <v>501</v>
      </c>
      <c r="C145" s="32"/>
      <c r="D145" s="36"/>
      <c r="E145" s="39"/>
      <c r="F145" s="15">
        <v>926</v>
      </c>
      <c r="G145" s="36" t="s">
        <v>15</v>
      </c>
      <c r="H145" s="65" t="s">
        <v>252</v>
      </c>
      <c r="I145" s="36" t="s">
        <v>193</v>
      </c>
      <c r="J145" s="16"/>
      <c r="K145" s="16"/>
      <c r="L145" s="66">
        <v>550.7</v>
      </c>
      <c r="M145" s="66"/>
      <c r="N145" s="66"/>
      <c r="O145" s="66"/>
    </row>
    <row r="146" spans="1:15" ht="147.75" customHeight="1">
      <c r="A146" s="27" t="s">
        <v>35</v>
      </c>
      <c r="B146" s="62" t="s">
        <v>501</v>
      </c>
      <c r="C146" s="56" t="s">
        <v>481</v>
      </c>
      <c r="D146" s="36"/>
      <c r="E146" s="39"/>
      <c r="F146" s="15">
        <v>929</v>
      </c>
      <c r="G146" s="36" t="s">
        <v>15</v>
      </c>
      <c r="H146" s="65" t="s">
        <v>253</v>
      </c>
      <c r="I146" s="36" t="s">
        <v>193</v>
      </c>
      <c r="J146" s="16">
        <v>17475.3</v>
      </c>
      <c r="K146" s="16">
        <v>17475.3</v>
      </c>
      <c r="L146" s="66">
        <v>15956.9</v>
      </c>
      <c r="M146" s="66">
        <v>19941.2</v>
      </c>
      <c r="N146" s="66">
        <v>19941.2</v>
      </c>
      <c r="O146" s="66">
        <v>19941.2</v>
      </c>
    </row>
    <row r="147" spans="1:15" ht="12.75">
      <c r="A147" s="27" t="s">
        <v>35</v>
      </c>
      <c r="B147" s="62" t="s">
        <v>501</v>
      </c>
      <c r="C147" s="32"/>
      <c r="D147" s="36"/>
      <c r="E147" s="39"/>
      <c r="F147" s="15">
        <v>929</v>
      </c>
      <c r="G147" s="36" t="s">
        <v>15</v>
      </c>
      <c r="H147" s="65" t="s">
        <v>254</v>
      </c>
      <c r="I147" s="36" t="s">
        <v>193</v>
      </c>
      <c r="J147" s="16"/>
      <c r="K147" s="16"/>
      <c r="L147" s="66">
        <v>2748</v>
      </c>
      <c r="M147" s="66"/>
      <c r="N147" s="66"/>
      <c r="O147" s="66"/>
    </row>
    <row r="148" spans="1:15" ht="12.75">
      <c r="A148" s="27" t="s">
        <v>35</v>
      </c>
      <c r="B148" s="62" t="s">
        <v>501</v>
      </c>
      <c r="C148" s="32"/>
      <c r="D148" s="36"/>
      <c r="E148" s="39"/>
      <c r="F148" s="15">
        <v>929</v>
      </c>
      <c r="G148" s="36" t="s">
        <v>15</v>
      </c>
      <c r="H148" s="65" t="s">
        <v>343</v>
      </c>
      <c r="I148" s="36" t="s">
        <v>193</v>
      </c>
      <c r="J148" s="16"/>
      <c r="K148" s="16"/>
      <c r="L148" s="66">
        <v>144.7</v>
      </c>
      <c r="M148" s="66"/>
      <c r="N148" s="66"/>
      <c r="O148" s="66"/>
    </row>
    <row r="149" spans="1:15" ht="12.75">
      <c r="A149" s="27" t="s">
        <v>35</v>
      </c>
      <c r="B149" s="62" t="s">
        <v>501</v>
      </c>
      <c r="C149" s="32"/>
      <c r="D149" s="36"/>
      <c r="E149" s="39"/>
      <c r="F149" s="15">
        <v>929</v>
      </c>
      <c r="G149" s="36" t="s">
        <v>79</v>
      </c>
      <c r="H149" s="65" t="s">
        <v>308</v>
      </c>
      <c r="I149" s="36" t="s">
        <v>193</v>
      </c>
      <c r="J149" s="16"/>
      <c r="K149" s="16"/>
      <c r="L149" s="66">
        <v>80</v>
      </c>
      <c r="M149" s="66"/>
      <c r="N149" s="66"/>
      <c r="O149" s="66"/>
    </row>
    <row r="150" spans="1:15" ht="12.75">
      <c r="A150" s="27" t="s">
        <v>35</v>
      </c>
      <c r="B150" s="62" t="s">
        <v>501</v>
      </c>
      <c r="C150" s="32"/>
      <c r="D150" s="36"/>
      <c r="E150" s="39"/>
      <c r="F150" s="15">
        <v>929</v>
      </c>
      <c r="G150" s="36" t="s">
        <v>79</v>
      </c>
      <c r="H150" s="65" t="s">
        <v>241</v>
      </c>
      <c r="I150" s="36" t="s">
        <v>193</v>
      </c>
      <c r="J150" s="66">
        <v>53.4</v>
      </c>
      <c r="K150" s="66">
        <v>52.3</v>
      </c>
      <c r="L150" s="66"/>
      <c r="M150" s="66"/>
      <c r="N150" s="66"/>
      <c r="O150" s="66"/>
    </row>
    <row r="151" spans="1:15" ht="102" customHeight="1">
      <c r="A151" s="27" t="s">
        <v>35</v>
      </c>
      <c r="B151" s="62" t="s">
        <v>493</v>
      </c>
      <c r="C151" s="88" t="s">
        <v>471</v>
      </c>
      <c r="D151" s="36"/>
      <c r="E151" s="16"/>
      <c r="F151" s="15">
        <v>925</v>
      </c>
      <c r="G151" s="36" t="s">
        <v>78</v>
      </c>
      <c r="H151" s="65" t="s">
        <v>255</v>
      </c>
      <c r="I151" s="36" t="s">
        <v>187</v>
      </c>
      <c r="J151" s="16">
        <v>186.7</v>
      </c>
      <c r="K151" s="16">
        <v>186.7</v>
      </c>
      <c r="L151" s="66">
        <v>100</v>
      </c>
      <c r="M151" s="66"/>
      <c r="N151" s="66"/>
      <c r="O151" s="66"/>
    </row>
    <row r="152" spans="1:15" ht="12.75">
      <c r="A152" s="27" t="s">
        <v>35</v>
      </c>
      <c r="B152" s="62" t="s">
        <v>501</v>
      </c>
      <c r="C152" s="88"/>
      <c r="D152" s="36"/>
      <c r="E152" s="16"/>
      <c r="F152" s="15">
        <v>925</v>
      </c>
      <c r="G152" s="36" t="s">
        <v>78</v>
      </c>
      <c r="H152" s="65" t="s">
        <v>255</v>
      </c>
      <c r="I152" s="36" t="s">
        <v>193</v>
      </c>
      <c r="J152" s="16">
        <v>173.2</v>
      </c>
      <c r="K152" s="16">
        <v>173</v>
      </c>
      <c r="L152" s="66">
        <v>1000</v>
      </c>
      <c r="M152" s="66">
        <v>1055.5</v>
      </c>
      <c r="N152" s="66">
        <v>1170.9</v>
      </c>
      <c r="O152" s="66">
        <v>300</v>
      </c>
    </row>
    <row r="153" spans="1:15" ht="12.75">
      <c r="A153" s="27" t="s">
        <v>35</v>
      </c>
      <c r="B153" s="62" t="s">
        <v>501</v>
      </c>
      <c r="C153" s="88"/>
      <c r="D153" s="36"/>
      <c r="E153" s="16"/>
      <c r="F153" s="15">
        <v>925</v>
      </c>
      <c r="G153" s="36" t="s">
        <v>78</v>
      </c>
      <c r="H153" s="65" t="s">
        <v>258</v>
      </c>
      <c r="I153" s="36" t="s">
        <v>193</v>
      </c>
      <c r="J153" s="16">
        <v>581.5</v>
      </c>
      <c r="K153" s="16">
        <v>581.4</v>
      </c>
      <c r="L153" s="66">
        <v>678.7</v>
      </c>
      <c r="M153" s="66">
        <v>682</v>
      </c>
      <c r="N153" s="66">
        <v>716</v>
      </c>
      <c r="O153" s="66">
        <v>760</v>
      </c>
    </row>
    <row r="154" spans="1:15" ht="12.75">
      <c r="A154" s="27" t="s">
        <v>35</v>
      </c>
      <c r="B154" s="62" t="s">
        <v>501</v>
      </c>
      <c r="C154" s="88"/>
      <c r="D154" s="36"/>
      <c r="E154" s="39"/>
      <c r="F154" s="15">
        <v>925</v>
      </c>
      <c r="G154" s="36" t="s">
        <v>78</v>
      </c>
      <c r="H154" s="65" t="s">
        <v>258</v>
      </c>
      <c r="I154" s="36" t="s">
        <v>193</v>
      </c>
      <c r="J154" s="16">
        <v>4445</v>
      </c>
      <c r="K154" s="16">
        <v>4445</v>
      </c>
      <c r="L154" s="66">
        <v>5240.4</v>
      </c>
      <c r="M154" s="66"/>
      <c r="N154" s="66"/>
      <c r="O154" s="66"/>
    </row>
    <row r="155" spans="1:15" ht="107.25" customHeight="1">
      <c r="A155" s="27" t="s">
        <v>35</v>
      </c>
      <c r="B155" s="62" t="s">
        <v>501</v>
      </c>
      <c r="C155" s="56" t="s">
        <v>472</v>
      </c>
      <c r="D155" s="36"/>
      <c r="E155" s="39"/>
      <c r="F155" s="15">
        <v>925</v>
      </c>
      <c r="G155" s="84" t="s">
        <v>79</v>
      </c>
      <c r="H155" s="65" t="s">
        <v>262</v>
      </c>
      <c r="I155" s="36" t="s">
        <v>193</v>
      </c>
      <c r="J155" s="16">
        <v>10739.4</v>
      </c>
      <c r="K155" s="16">
        <v>10733.3</v>
      </c>
      <c r="L155" s="66">
        <v>57665.7</v>
      </c>
      <c r="M155" s="66">
        <v>56842.2</v>
      </c>
      <c r="N155" s="66">
        <v>57605.7</v>
      </c>
      <c r="O155" s="66">
        <v>57344.5</v>
      </c>
    </row>
    <row r="156" spans="1:15" ht="149.25" customHeight="1">
      <c r="A156" s="27" t="s">
        <v>35</v>
      </c>
      <c r="B156" s="62" t="s">
        <v>501</v>
      </c>
      <c r="C156" s="56" t="s">
        <v>473</v>
      </c>
      <c r="D156" s="36"/>
      <c r="E156" s="39"/>
      <c r="F156" s="15">
        <v>925</v>
      </c>
      <c r="G156" s="84" t="s">
        <v>79</v>
      </c>
      <c r="H156" s="65" t="s">
        <v>241</v>
      </c>
      <c r="I156" s="36" t="s">
        <v>193</v>
      </c>
      <c r="J156" s="16"/>
      <c r="K156" s="16"/>
      <c r="L156" s="66">
        <v>1600</v>
      </c>
      <c r="M156" s="66">
        <v>1781.1</v>
      </c>
      <c r="N156" s="66">
        <v>1781.1</v>
      </c>
      <c r="O156" s="66">
        <v>1781.1</v>
      </c>
    </row>
    <row r="157" spans="1:15" ht="141" customHeight="1">
      <c r="A157" s="27" t="s">
        <v>35</v>
      </c>
      <c r="B157" s="62" t="s">
        <v>501</v>
      </c>
      <c r="C157" s="56" t="s">
        <v>464</v>
      </c>
      <c r="D157" s="36"/>
      <c r="E157" s="39"/>
      <c r="F157" s="15">
        <v>925</v>
      </c>
      <c r="G157" s="36" t="s">
        <v>79</v>
      </c>
      <c r="H157" s="65" t="s">
        <v>242</v>
      </c>
      <c r="I157" s="36" t="s">
        <v>193</v>
      </c>
      <c r="J157" s="16">
        <v>79825.4</v>
      </c>
      <c r="K157" s="16">
        <v>79825.3</v>
      </c>
      <c r="L157" s="66">
        <v>87019.3</v>
      </c>
      <c r="M157" s="66">
        <v>88119.1</v>
      </c>
      <c r="N157" s="66">
        <v>88119.1</v>
      </c>
      <c r="O157" s="66">
        <v>88119.1</v>
      </c>
    </row>
    <row r="158" spans="1:15" ht="12.75">
      <c r="A158" s="27" t="s">
        <v>35</v>
      </c>
      <c r="B158" s="62" t="s">
        <v>501</v>
      </c>
      <c r="C158" s="88"/>
      <c r="D158" s="36"/>
      <c r="E158" s="39"/>
      <c r="F158" s="15">
        <v>925</v>
      </c>
      <c r="G158" s="36" t="s">
        <v>79</v>
      </c>
      <c r="H158" s="65" t="s">
        <v>263</v>
      </c>
      <c r="I158" s="36" t="s">
        <v>193</v>
      </c>
      <c r="J158" s="16"/>
      <c r="K158" s="16"/>
      <c r="L158" s="66">
        <v>4326</v>
      </c>
      <c r="M158" s="66"/>
      <c r="N158" s="66"/>
      <c r="O158" s="66"/>
    </row>
    <row r="159" spans="1:15" ht="12.75">
      <c r="A159" s="27" t="s">
        <v>35</v>
      </c>
      <c r="B159" s="62" t="s">
        <v>501</v>
      </c>
      <c r="C159" s="88"/>
      <c r="D159" s="36"/>
      <c r="E159" s="39"/>
      <c r="F159" s="15">
        <v>925</v>
      </c>
      <c r="G159" s="36" t="s">
        <v>79</v>
      </c>
      <c r="H159" s="65" t="s">
        <v>245</v>
      </c>
      <c r="I159" s="36" t="s">
        <v>193</v>
      </c>
      <c r="J159" s="16">
        <v>132377.1</v>
      </c>
      <c r="K159" s="16">
        <v>131900.2</v>
      </c>
      <c r="L159" s="66">
        <v>6585.9</v>
      </c>
      <c r="M159" s="66"/>
      <c r="N159" s="66"/>
      <c r="O159" s="66"/>
    </row>
    <row r="160" spans="1:15" ht="12.75">
      <c r="A160" s="27" t="s">
        <v>35</v>
      </c>
      <c r="B160" s="62" t="s">
        <v>501</v>
      </c>
      <c r="C160" s="88"/>
      <c r="D160" s="36"/>
      <c r="E160" s="39"/>
      <c r="F160" s="15">
        <v>925</v>
      </c>
      <c r="G160" s="36" t="s">
        <v>79</v>
      </c>
      <c r="H160" s="80" t="s">
        <v>302</v>
      </c>
      <c r="I160" s="36" t="s">
        <v>193</v>
      </c>
      <c r="J160" s="16">
        <v>51307.4</v>
      </c>
      <c r="K160" s="16">
        <v>51301.4</v>
      </c>
      <c r="L160" s="66">
        <v>836.3</v>
      </c>
      <c r="M160" s="66">
        <v>346.9</v>
      </c>
      <c r="N160" s="66">
        <v>187.9</v>
      </c>
      <c r="O160" s="66">
        <v>187.9</v>
      </c>
    </row>
    <row r="161" spans="1:15" ht="15" customHeight="1">
      <c r="A161" s="27" t="s">
        <v>35</v>
      </c>
      <c r="B161" s="62" t="s">
        <v>501</v>
      </c>
      <c r="C161" s="61"/>
      <c r="D161" s="34"/>
      <c r="E161" s="44"/>
      <c r="F161" s="15">
        <v>925</v>
      </c>
      <c r="G161" s="34" t="s">
        <v>79</v>
      </c>
      <c r="H161" s="65" t="s">
        <v>264</v>
      </c>
      <c r="I161" s="34">
        <v>600</v>
      </c>
      <c r="J161" s="35"/>
      <c r="K161" s="35"/>
      <c r="L161" s="66">
        <v>7189.5</v>
      </c>
      <c r="M161" s="66">
        <v>6771.8</v>
      </c>
      <c r="N161" s="66">
        <v>2540</v>
      </c>
      <c r="O161" s="66">
        <v>2540</v>
      </c>
    </row>
    <row r="162" spans="1:15" ht="15" customHeight="1">
      <c r="A162" s="27" t="s">
        <v>35</v>
      </c>
      <c r="B162" s="62" t="s">
        <v>501</v>
      </c>
      <c r="C162" s="61"/>
      <c r="D162" s="34"/>
      <c r="E162" s="44"/>
      <c r="F162" s="15">
        <v>925</v>
      </c>
      <c r="G162" s="34" t="s">
        <v>79</v>
      </c>
      <c r="H162" s="65" t="s">
        <v>256</v>
      </c>
      <c r="I162" s="34">
        <v>600</v>
      </c>
      <c r="J162" s="35">
        <v>6432.3</v>
      </c>
      <c r="K162" s="35">
        <v>6432</v>
      </c>
      <c r="L162" s="66">
        <v>7520</v>
      </c>
      <c r="M162" s="66">
        <v>6784</v>
      </c>
      <c r="N162" s="66">
        <v>8129.3</v>
      </c>
      <c r="O162" s="66">
        <v>5336.3</v>
      </c>
    </row>
    <row r="163" spans="1:15" ht="15" customHeight="1">
      <c r="A163" s="27" t="s">
        <v>35</v>
      </c>
      <c r="B163" s="62" t="s">
        <v>499</v>
      </c>
      <c r="C163" s="61"/>
      <c r="D163" s="34"/>
      <c r="E163" s="44"/>
      <c r="F163" s="15">
        <v>925</v>
      </c>
      <c r="G163" s="34" t="s">
        <v>79</v>
      </c>
      <c r="H163" s="65" t="s">
        <v>265</v>
      </c>
      <c r="I163" s="34">
        <v>300</v>
      </c>
      <c r="J163" s="35">
        <v>20183.2</v>
      </c>
      <c r="K163" s="35">
        <v>20182.9</v>
      </c>
      <c r="L163" s="66">
        <v>160</v>
      </c>
      <c r="M163" s="66">
        <v>100</v>
      </c>
      <c r="N163" s="66">
        <v>170</v>
      </c>
      <c r="O163" s="66">
        <v>170</v>
      </c>
    </row>
    <row r="164" spans="1:15" ht="15" customHeight="1">
      <c r="A164" s="27" t="s">
        <v>35</v>
      </c>
      <c r="B164" s="62" t="s">
        <v>493</v>
      </c>
      <c r="C164" s="61"/>
      <c r="D164" s="34"/>
      <c r="E164" s="44"/>
      <c r="F164" s="15">
        <v>934</v>
      </c>
      <c r="G164" s="34" t="s">
        <v>78</v>
      </c>
      <c r="H164" s="65" t="s">
        <v>255</v>
      </c>
      <c r="I164" s="34">
        <v>200</v>
      </c>
      <c r="J164" s="16">
        <v>970</v>
      </c>
      <c r="K164" s="16">
        <v>969.8</v>
      </c>
      <c r="L164" s="66">
        <v>1698.4</v>
      </c>
      <c r="M164" s="66">
        <v>2010.1</v>
      </c>
      <c r="N164" s="66">
        <v>2010.1</v>
      </c>
      <c r="O164" s="66">
        <v>1010.1</v>
      </c>
    </row>
    <row r="165" spans="1:15" ht="15" customHeight="1">
      <c r="A165" s="27" t="s">
        <v>35</v>
      </c>
      <c r="B165" s="62" t="s">
        <v>493</v>
      </c>
      <c r="C165" s="61"/>
      <c r="D165" s="34"/>
      <c r="E165" s="44"/>
      <c r="F165" s="15">
        <v>930</v>
      </c>
      <c r="G165" s="34" t="s">
        <v>78</v>
      </c>
      <c r="H165" s="65" t="s">
        <v>255</v>
      </c>
      <c r="I165" s="34">
        <v>200</v>
      </c>
      <c r="J165" s="16"/>
      <c r="K165" s="16"/>
      <c r="L165" s="66">
        <v>750</v>
      </c>
      <c r="M165" s="66">
        <v>750</v>
      </c>
      <c r="N165" s="66">
        <v>750</v>
      </c>
      <c r="O165" s="66">
        <v>750</v>
      </c>
    </row>
    <row r="166" spans="1:15" ht="15" customHeight="1">
      <c r="A166" s="27" t="s">
        <v>35</v>
      </c>
      <c r="B166" s="62" t="s">
        <v>496</v>
      </c>
      <c r="C166" s="61"/>
      <c r="D166" s="34"/>
      <c r="E166" s="44"/>
      <c r="F166" s="15">
        <v>925</v>
      </c>
      <c r="G166" s="34" t="s">
        <v>79</v>
      </c>
      <c r="H166" s="65" t="s">
        <v>332</v>
      </c>
      <c r="I166" s="34">
        <v>100</v>
      </c>
      <c r="J166" s="16">
        <v>7758.5</v>
      </c>
      <c r="K166" s="16">
        <v>7758.4</v>
      </c>
      <c r="L166" s="66">
        <v>7191.5</v>
      </c>
      <c r="M166" s="66">
        <v>8145</v>
      </c>
      <c r="N166" s="66">
        <v>8145</v>
      </c>
      <c r="O166" s="66">
        <v>8145</v>
      </c>
    </row>
    <row r="167" spans="1:15" ht="15" customHeight="1">
      <c r="A167" s="27" t="s">
        <v>35</v>
      </c>
      <c r="B167" s="62" t="s">
        <v>493</v>
      </c>
      <c r="C167" s="61"/>
      <c r="D167" s="34"/>
      <c r="E167" s="44"/>
      <c r="F167" s="15">
        <v>925</v>
      </c>
      <c r="G167" s="34" t="s">
        <v>79</v>
      </c>
      <c r="H167" s="65" t="s">
        <v>332</v>
      </c>
      <c r="I167" s="34">
        <v>200</v>
      </c>
      <c r="J167" s="16">
        <v>170.1</v>
      </c>
      <c r="K167" s="16">
        <v>170</v>
      </c>
      <c r="L167" s="66">
        <v>166</v>
      </c>
      <c r="M167" s="66">
        <v>167.4</v>
      </c>
      <c r="N167" s="66">
        <v>167.4</v>
      </c>
      <c r="O167" s="66">
        <v>167.4</v>
      </c>
    </row>
    <row r="168" spans="1:15" ht="15" customHeight="1">
      <c r="A168" s="27" t="s">
        <v>35</v>
      </c>
      <c r="B168" s="62" t="s">
        <v>493</v>
      </c>
      <c r="C168" s="61"/>
      <c r="D168" s="34"/>
      <c r="E168" s="44"/>
      <c r="F168" s="15">
        <v>925</v>
      </c>
      <c r="G168" s="34" t="s">
        <v>79</v>
      </c>
      <c r="H168" s="65" t="s">
        <v>332</v>
      </c>
      <c r="I168" s="34">
        <v>800</v>
      </c>
      <c r="J168" s="16">
        <v>7.6</v>
      </c>
      <c r="K168" s="16">
        <v>7.6</v>
      </c>
      <c r="L168" s="66">
        <v>49</v>
      </c>
      <c r="M168" s="66">
        <v>47.6</v>
      </c>
      <c r="N168" s="66">
        <v>47.6</v>
      </c>
      <c r="O168" s="66">
        <v>47.6</v>
      </c>
    </row>
    <row r="169" spans="1:15" ht="15" customHeight="1">
      <c r="A169" s="27" t="s">
        <v>35</v>
      </c>
      <c r="B169" s="62" t="s">
        <v>501</v>
      </c>
      <c r="C169" s="61"/>
      <c r="D169" s="34"/>
      <c r="E169" s="44"/>
      <c r="F169" s="15">
        <v>925</v>
      </c>
      <c r="G169" s="34" t="s">
        <v>79</v>
      </c>
      <c r="H169" s="65" t="s">
        <v>267</v>
      </c>
      <c r="I169" s="34">
        <v>600</v>
      </c>
      <c r="J169" s="16"/>
      <c r="K169" s="16"/>
      <c r="L169" s="66">
        <v>324</v>
      </c>
      <c r="M169" s="66"/>
      <c r="N169" s="66"/>
      <c r="O169" s="66"/>
    </row>
    <row r="170" spans="1:15" ht="15" customHeight="1">
      <c r="A170" s="27" t="s">
        <v>35</v>
      </c>
      <c r="B170" s="62" t="s">
        <v>501</v>
      </c>
      <c r="C170" s="61"/>
      <c r="D170" s="34"/>
      <c r="E170" s="44"/>
      <c r="F170" s="15">
        <v>925</v>
      </c>
      <c r="G170" s="34" t="s">
        <v>79</v>
      </c>
      <c r="H170" s="65" t="s">
        <v>320</v>
      </c>
      <c r="I170" s="34">
        <v>600</v>
      </c>
      <c r="J170" s="16"/>
      <c r="K170" s="16"/>
      <c r="L170" s="66"/>
      <c r="M170" s="66">
        <v>900</v>
      </c>
      <c r="N170" s="66">
        <v>900</v>
      </c>
      <c r="O170" s="66">
        <v>900</v>
      </c>
    </row>
    <row r="171" spans="1:15" ht="15" customHeight="1">
      <c r="A171" s="27" t="s">
        <v>35</v>
      </c>
      <c r="B171" s="62" t="s">
        <v>493</v>
      </c>
      <c r="C171" s="61"/>
      <c r="D171" s="34"/>
      <c r="E171" s="44"/>
      <c r="F171" s="15">
        <v>925</v>
      </c>
      <c r="G171" s="34" t="s">
        <v>79</v>
      </c>
      <c r="H171" s="65" t="s">
        <v>238</v>
      </c>
      <c r="I171" s="34">
        <v>800</v>
      </c>
      <c r="J171" s="16"/>
      <c r="K171" s="16"/>
      <c r="L171" s="66">
        <v>11</v>
      </c>
      <c r="M171" s="66"/>
      <c r="N171" s="66"/>
      <c r="O171" s="66"/>
    </row>
    <row r="172" spans="1:15" ht="15" customHeight="1">
      <c r="A172" s="27" t="s">
        <v>35</v>
      </c>
      <c r="B172" s="62" t="s">
        <v>501</v>
      </c>
      <c r="C172" s="61"/>
      <c r="D172" s="34"/>
      <c r="E172" s="44"/>
      <c r="F172" s="15">
        <v>925</v>
      </c>
      <c r="G172" s="34" t="s">
        <v>79</v>
      </c>
      <c r="H172" s="65" t="s">
        <v>308</v>
      </c>
      <c r="I172" s="34">
        <v>600</v>
      </c>
      <c r="J172" s="16"/>
      <c r="K172" s="16"/>
      <c r="L172" s="66">
        <v>1920</v>
      </c>
      <c r="M172" s="66"/>
      <c r="N172" s="66"/>
      <c r="O172" s="66"/>
    </row>
    <row r="173" spans="1:15" ht="15" customHeight="1">
      <c r="A173" s="27" t="s">
        <v>35</v>
      </c>
      <c r="B173" s="62" t="s">
        <v>501</v>
      </c>
      <c r="C173" s="61"/>
      <c r="D173" s="34"/>
      <c r="E173" s="44"/>
      <c r="F173" s="15">
        <v>925</v>
      </c>
      <c r="G173" s="34" t="s">
        <v>79</v>
      </c>
      <c r="H173" s="65" t="s">
        <v>309</v>
      </c>
      <c r="I173" s="34">
        <v>600</v>
      </c>
      <c r="J173" s="16"/>
      <c r="K173" s="16"/>
      <c r="L173" s="66">
        <v>812.1</v>
      </c>
      <c r="M173" s="66"/>
      <c r="N173" s="66"/>
      <c r="O173" s="66"/>
    </row>
    <row r="174" spans="1:15" ht="15" customHeight="1">
      <c r="A174" s="27" t="s">
        <v>35</v>
      </c>
      <c r="B174" s="62" t="s">
        <v>501</v>
      </c>
      <c r="C174" s="61"/>
      <c r="D174" s="34"/>
      <c r="E174" s="44"/>
      <c r="F174" s="15">
        <v>925</v>
      </c>
      <c r="G174" s="34" t="s">
        <v>79</v>
      </c>
      <c r="H174" s="65" t="s">
        <v>266</v>
      </c>
      <c r="I174" s="34">
        <v>600</v>
      </c>
      <c r="J174" s="16"/>
      <c r="K174" s="16"/>
      <c r="L174" s="66">
        <v>5</v>
      </c>
      <c r="M174" s="66">
        <v>5</v>
      </c>
      <c r="N174" s="66">
        <v>5</v>
      </c>
      <c r="O174" s="66">
        <v>5</v>
      </c>
    </row>
    <row r="175" spans="1:15" ht="15" customHeight="1">
      <c r="A175" s="27" t="s">
        <v>35</v>
      </c>
      <c r="B175" s="62" t="s">
        <v>501</v>
      </c>
      <c r="C175" s="61"/>
      <c r="D175" s="34"/>
      <c r="E175" s="44"/>
      <c r="F175" s="15">
        <v>925</v>
      </c>
      <c r="G175" s="34" t="s">
        <v>79</v>
      </c>
      <c r="H175" s="65" t="s">
        <v>404</v>
      </c>
      <c r="I175" s="34">
        <v>600</v>
      </c>
      <c r="J175" s="16"/>
      <c r="K175" s="16"/>
      <c r="L175" s="66">
        <v>1500</v>
      </c>
      <c r="M175" s="66">
        <v>1500</v>
      </c>
      <c r="N175" s="66">
        <v>1000</v>
      </c>
      <c r="O175" s="66">
        <v>1000</v>
      </c>
    </row>
    <row r="176" spans="1:15" ht="213" customHeight="1">
      <c r="A176" s="27" t="s">
        <v>36</v>
      </c>
      <c r="B176" s="62" t="s">
        <v>507</v>
      </c>
      <c r="C176" s="61" t="s">
        <v>585</v>
      </c>
      <c r="D176" s="34" t="s">
        <v>143</v>
      </c>
      <c r="E176" s="44"/>
      <c r="F176" s="15"/>
      <c r="G176" s="34"/>
      <c r="H176" s="65"/>
      <c r="I176" s="34"/>
      <c r="J176" s="16">
        <f aca="true" t="shared" si="14" ref="J176:O176">SUM(J177:J186)</f>
        <v>26547.3</v>
      </c>
      <c r="K176" s="16">
        <f t="shared" si="14"/>
        <v>26323.7</v>
      </c>
      <c r="L176" s="66">
        <f t="shared" si="14"/>
        <v>1131.3</v>
      </c>
      <c r="M176" s="66">
        <f t="shared" si="14"/>
        <v>700</v>
      </c>
      <c r="N176" s="66">
        <f t="shared" si="14"/>
        <v>700</v>
      </c>
      <c r="O176" s="66">
        <f t="shared" si="14"/>
        <v>700</v>
      </c>
    </row>
    <row r="177" spans="1:15" s="1" customFormat="1" ht="15" customHeight="1">
      <c r="A177" s="27" t="s">
        <v>36</v>
      </c>
      <c r="B177" s="62" t="s">
        <v>501</v>
      </c>
      <c r="C177" s="61"/>
      <c r="D177" s="34"/>
      <c r="E177" s="44"/>
      <c r="F177" s="15" t="s">
        <v>120</v>
      </c>
      <c r="G177" s="34" t="s">
        <v>5</v>
      </c>
      <c r="H177" s="65" t="s">
        <v>304</v>
      </c>
      <c r="I177" s="34" t="s">
        <v>193</v>
      </c>
      <c r="J177" s="16">
        <v>15271</v>
      </c>
      <c r="K177" s="16">
        <v>15161</v>
      </c>
      <c r="L177" s="66"/>
      <c r="M177" s="66"/>
      <c r="N177" s="66"/>
      <c r="O177" s="66"/>
    </row>
    <row r="178" spans="1:15" s="1" customFormat="1" ht="15" customHeight="1">
      <c r="A178" s="27" t="s">
        <v>36</v>
      </c>
      <c r="B178" s="62" t="s">
        <v>501</v>
      </c>
      <c r="C178" s="61"/>
      <c r="D178" s="34"/>
      <c r="E178" s="44"/>
      <c r="F178" s="15" t="s">
        <v>120</v>
      </c>
      <c r="G178" s="34" t="s">
        <v>215</v>
      </c>
      <c r="H178" s="65" t="s">
        <v>303</v>
      </c>
      <c r="I178" s="34" t="s">
        <v>193</v>
      </c>
      <c r="J178" s="16">
        <v>3901.8</v>
      </c>
      <c r="K178" s="16">
        <v>3901.8</v>
      </c>
      <c r="L178" s="66"/>
      <c r="M178" s="66"/>
      <c r="N178" s="66"/>
      <c r="O178" s="66"/>
    </row>
    <row r="179" spans="1:15" s="1" customFormat="1" ht="14.25" customHeight="1">
      <c r="A179" s="27" t="s">
        <v>36</v>
      </c>
      <c r="B179" s="62" t="s">
        <v>501</v>
      </c>
      <c r="C179" s="61"/>
      <c r="D179" s="34"/>
      <c r="E179" s="44"/>
      <c r="F179" s="15" t="s">
        <v>120</v>
      </c>
      <c r="G179" s="34" t="s">
        <v>5</v>
      </c>
      <c r="H179" s="65" t="s">
        <v>305</v>
      </c>
      <c r="I179" s="34" t="s">
        <v>193</v>
      </c>
      <c r="J179" s="16"/>
      <c r="K179" s="16"/>
      <c r="L179" s="66">
        <v>110</v>
      </c>
      <c r="M179" s="66"/>
      <c r="N179" s="66"/>
      <c r="O179" s="66"/>
    </row>
    <row r="180" spans="1:15" s="1" customFormat="1" ht="15" customHeight="1">
      <c r="A180" s="27" t="s">
        <v>36</v>
      </c>
      <c r="B180" s="62" t="s">
        <v>501</v>
      </c>
      <c r="C180" s="61"/>
      <c r="D180" s="34"/>
      <c r="E180" s="44"/>
      <c r="F180" s="15" t="s">
        <v>120</v>
      </c>
      <c r="G180" s="34" t="s">
        <v>6</v>
      </c>
      <c r="H180" s="65" t="s">
        <v>304</v>
      </c>
      <c r="I180" s="34" t="s">
        <v>193</v>
      </c>
      <c r="J180" s="16">
        <v>1520.5</v>
      </c>
      <c r="K180" s="16">
        <v>1515.1</v>
      </c>
      <c r="L180" s="66">
        <v>371.3</v>
      </c>
      <c r="M180" s="66"/>
      <c r="N180" s="66"/>
      <c r="O180" s="66"/>
    </row>
    <row r="181" spans="1:15" s="1" customFormat="1" ht="15" customHeight="1">
      <c r="A181" s="27" t="s">
        <v>36</v>
      </c>
      <c r="B181" s="62" t="s">
        <v>501</v>
      </c>
      <c r="C181" s="61"/>
      <c r="D181" s="34"/>
      <c r="E181" s="44"/>
      <c r="F181" s="15" t="s">
        <v>120</v>
      </c>
      <c r="G181" s="34" t="s">
        <v>7</v>
      </c>
      <c r="H181" s="65" t="s">
        <v>287</v>
      </c>
      <c r="I181" s="34" t="s">
        <v>193</v>
      </c>
      <c r="J181" s="16"/>
      <c r="K181" s="16"/>
      <c r="L181" s="66">
        <v>650</v>
      </c>
      <c r="M181" s="66">
        <v>700</v>
      </c>
      <c r="N181" s="66">
        <v>700</v>
      </c>
      <c r="O181" s="66">
        <v>700</v>
      </c>
    </row>
    <row r="182" spans="1:15" s="1" customFormat="1" ht="15" customHeight="1">
      <c r="A182" s="27" t="s">
        <v>36</v>
      </c>
      <c r="B182" s="62" t="s">
        <v>501</v>
      </c>
      <c r="C182" s="61"/>
      <c r="D182" s="34"/>
      <c r="E182" s="44"/>
      <c r="F182" s="15" t="s">
        <v>120</v>
      </c>
      <c r="G182" s="34" t="s">
        <v>7</v>
      </c>
      <c r="H182" s="65" t="s">
        <v>304</v>
      </c>
      <c r="I182" s="34" t="s">
        <v>193</v>
      </c>
      <c r="J182" s="16">
        <v>2038.5</v>
      </c>
      <c r="K182" s="16">
        <v>2038.5</v>
      </c>
      <c r="L182" s="66"/>
      <c r="M182" s="66"/>
      <c r="N182" s="66"/>
      <c r="O182" s="66"/>
    </row>
    <row r="183" spans="1:15" s="1" customFormat="1" ht="15" customHeight="1">
      <c r="A183" s="27" t="s">
        <v>36</v>
      </c>
      <c r="B183" s="62" t="s">
        <v>493</v>
      </c>
      <c r="C183" s="61"/>
      <c r="D183" s="34"/>
      <c r="E183" s="44"/>
      <c r="F183" s="15" t="s">
        <v>120</v>
      </c>
      <c r="G183" s="34" t="s">
        <v>121</v>
      </c>
      <c r="H183" s="65" t="s">
        <v>289</v>
      </c>
      <c r="I183" s="34" t="s">
        <v>187</v>
      </c>
      <c r="J183" s="48">
        <v>27.8</v>
      </c>
      <c r="K183" s="16">
        <v>27.7</v>
      </c>
      <c r="L183" s="66"/>
      <c r="M183" s="66"/>
      <c r="N183" s="66"/>
      <c r="O183" s="66"/>
    </row>
    <row r="184" spans="1:15" s="1" customFormat="1" ht="15" customHeight="1">
      <c r="A184" s="27" t="s">
        <v>36</v>
      </c>
      <c r="B184" s="62" t="s">
        <v>501</v>
      </c>
      <c r="C184" s="61"/>
      <c r="D184" s="34"/>
      <c r="E184" s="44"/>
      <c r="F184" s="15" t="s">
        <v>120</v>
      </c>
      <c r="G184" s="34" t="s">
        <v>121</v>
      </c>
      <c r="H184" s="65" t="s">
        <v>278</v>
      </c>
      <c r="I184" s="34">
        <v>600</v>
      </c>
      <c r="J184" s="48">
        <v>415.2</v>
      </c>
      <c r="K184" s="16">
        <v>415.2</v>
      </c>
      <c r="L184" s="66"/>
      <c r="M184" s="66"/>
      <c r="N184" s="66"/>
      <c r="O184" s="66"/>
    </row>
    <row r="185" spans="1:15" s="1" customFormat="1" ht="15" customHeight="1">
      <c r="A185" s="27" t="s">
        <v>36</v>
      </c>
      <c r="B185" s="62" t="s">
        <v>501</v>
      </c>
      <c r="C185" s="61"/>
      <c r="D185" s="34"/>
      <c r="E185" s="44"/>
      <c r="F185" s="15" t="s">
        <v>120</v>
      </c>
      <c r="G185" s="34" t="s">
        <v>121</v>
      </c>
      <c r="H185" s="65" t="s">
        <v>303</v>
      </c>
      <c r="I185" s="34">
        <v>600</v>
      </c>
      <c r="J185" s="49">
        <v>948</v>
      </c>
      <c r="K185" s="16">
        <v>840</v>
      </c>
      <c r="L185" s="66"/>
      <c r="M185" s="66"/>
      <c r="N185" s="66"/>
      <c r="O185" s="66"/>
    </row>
    <row r="186" spans="1:15" s="1" customFormat="1" ht="15" customHeight="1">
      <c r="A186" s="27" t="s">
        <v>36</v>
      </c>
      <c r="B186" s="62" t="s">
        <v>501</v>
      </c>
      <c r="C186" s="61"/>
      <c r="D186" s="34"/>
      <c r="E186" s="44"/>
      <c r="F186" s="15" t="s">
        <v>120</v>
      </c>
      <c r="G186" s="34" t="s">
        <v>121</v>
      </c>
      <c r="H186" s="65" t="s">
        <v>304</v>
      </c>
      <c r="I186" s="34">
        <v>600</v>
      </c>
      <c r="J186" s="48">
        <v>2424.5</v>
      </c>
      <c r="K186" s="48">
        <v>2424.4</v>
      </c>
      <c r="L186" s="66"/>
      <c r="M186" s="66"/>
      <c r="N186" s="66"/>
      <c r="O186" s="66"/>
    </row>
    <row r="187" spans="1:15" ht="173.25" customHeight="1">
      <c r="A187" s="27" t="s">
        <v>38</v>
      </c>
      <c r="B187" s="62" t="s">
        <v>508</v>
      </c>
      <c r="C187" s="61" t="s">
        <v>586</v>
      </c>
      <c r="D187" s="34" t="s">
        <v>150</v>
      </c>
      <c r="E187" s="44"/>
      <c r="F187" s="15"/>
      <c r="G187" s="34"/>
      <c r="H187" s="65"/>
      <c r="I187" s="34"/>
      <c r="J187" s="16">
        <f aca="true" t="shared" si="15" ref="J187:O187">SUM(J188:J195)</f>
        <v>24522.7</v>
      </c>
      <c r="K187" s="16">
        <f t="shared" si="15"/>
        <v>24522.7</v>
      </c>
      <c r="L187" s="66">
        <f t="shared" si="15"/>
        <v>35610</v>
      </c>
      <c r="M187" s="66">
        <f t="shared" si="15"/>
        <v>40223.3</v>
      </c>
      <c r="N187" s="66">
        <f t="shared" si="15"/>
        <v>40223.3</v>
      </c>
      <c r="O187" s="66">
        <f t="shared" si="15"/>
        <v>40223.3</v>
      </c>
    </row>
    <row r="188" spans="1:15" ht="14.25" customHeight="1">
      <c r="A188" s="27" t="s">
        <v>38</v>
      </c>
      <c r="B188" s="62" t="s">
        <v>501</v>
      </c>
      <c r="C188" s="61"/>
      <c r="D188" s="34"/>
      <c r="E188" s="44"/>
      <c r="F188" s="15">
        <v>926</v>
      </c>
      <c r="G188" s="34" t="s">
        <v>51</v>
      </c>
      <c r="H188" s="65" t="s">
        <v>280</v>
      </c>
      <c r="I188" s="34">
        <v>600</v>
      </c>
      <c r="J188" s="16">
        <v>695</v>
      </c>
      <c r="K188" s="16">
        <v>695</v>
      </c>
      <c r="L188" s="66">
        <v>2209</v>
      </c>
      <c r="M188" s="66"/>
      <c r="N188" s="66"/>
      <c r="O188" s="66"/>
    </row>
    <row r="189" spans="1:15" ht="15" customHeight="1">
      <c r="A189" s="27" t="s">
        <v>38</v>
      </c>
      <c r="B189" s="62" t="s">
        <v>501</v>
      </c>
      <c r="C189" s="61"/>
      <c r="D189" s="34"/>
      <c r="E189" s="44"/>
      <c r="F189" s="15" t="s">
        <v>119</v>
      </c>
      <c r="G189" s="34" t="s">
        <v>51</v>
      </c>
      <c r="H189" s="65" t="s">
        <v>246</v>
      </c>
      <c r="I189" s="34">
        <v>600</v>
      </c>
      <c r="J189" s="35"/>
      <c r="K189" s="35"/>
      <c r="L189" s="66"/>
      <c r="M189" s="66"/>
      <c r="N189" s="66"/>
      <c r="O189" s="66"/>
    </row>
    <row r="190" spans="1:15" ht="15" customHeight="1">
      <c r="A190" s="27" t="s">
        <v>38</v>
      </c>
      <c r="B190" s="62" t="s">
        <v>501</v>
      </c>
      <c r="C190" s="61"/>
      <c r="D190" s="34"/>
      <c r="E190" s="44"/>
      <c r="F190" s="15">
        <v>926</v>
      </c>
      <c r="G190" s="34" t="s">
        <v>51</v>
      </c>
      <c r="H190" s="65" t="s">
        <v>281</v>
      </c>
      <c r="I190" s="34">
        <v>600</v>
      </c>
      <c r="J190" s="16">
        <v>22</v>
      </c>
      <c r="K190" s="16">
        <v>22</v>
      </c>
      <c r="L190" s="66">
        <v>32</v>
      </c>
      <c r="M190" s="66"/>
      <c r="N190" s="66"/>
      <c r="O190" s="66"/>
    </row>
    <row r="191" spans="1:15" ht="114.75">
      <c r="A191" s="27" t="s">
        <v>38</v>
      </c>
      <c r="B191" s="62" t="s">
        <v>501</v>
      </c>
      <c r="C191" s="61" t="s">
        <v>485</v>
      </c>
      <c r="D191" s="34"/>
      <c r="E191" s="44"/>
      <c r="F191" s="15">
        <v>926</v>
      </c>
      <c r="G191" s="34" t="s">
        <v>51</v>
      </c>
      <c r="H191" s="65" t="s">
        <v>248</v>
      </c>
      <c r="I191" s="34">
        <v>600</v>
      </c>
      <c r="J191" s="16"/>
      <c r="K191" s="16"/>
      <c r="L191" s="66">
        <v>4593.4</v>
      </c>
      <c r="M191" s="66">
        <v>4593.4</v>
      </c>
      <c r="N191" s="66">
        <v>4593.4</v>
      </c>
      <c r="O191" s="66">
        <v>4593.4</v>
      </c>
    </row>
    <row r="192" spans="1:15" ht="15" customHeight="1">
      <c r="A192" s="27" t="s">
        <v>38</v>
      </c>
      <c r="B192" s="62" t="s">
        <v>501</v>
      </c>
      <c r="C192" s="61"/>
      <c r="D192" s="34"/>
      <c r="E192" s="44"/>
      <c r="F192" s="15">
        <v>926</v>
      </c>
      <c r="G192" s="34" t="s">
        <v>51</v>
      </c>
      <c r="H192" s="65" t="s">
        <v>249</v>
      </c>
      <c r="I192" s="34">
        <v>600</v>
      </c>
      <c r="J192" s="16"/>
      <c r="K192" s="16"/>
      <c r="L192" s="66">
        <v>6543.8</v>
      </c>
      <c r="M192" s="66"/>
      <c r="N192" s="66"/>
      <c r="O192" s="66"/>
    </row>
    <row r="193" spans="1:15" ht="15" customHeight="1">
      <c r="A193" s="27" t="s">
        <v>38</v>
      </c>
      <c r="B193" s="62" t="s">
        <v>501</v>
      </c>
      <c r="C193" s="61"/>
      <c r="D193" s="34"/>
      <c r="E193" s="44"/>
      <c r="F193" s="15">
        <v>926</v>
      </c>
      <c r="G193" s="34" t="s">
        <v>51</v>
      </c>
      <c r="H193" s="65" t="s">
        <v>250</v>
      </c>
      <c r="I193" s="34">
        <v>600</v>
      </c>
      <c r="J193" s="16"/>
      <c r="K193" s="16"/>
      <c r="L193" s="66">
        <v>397.1</v>
      </c>
      <c r="M193" s="66"/>
      <c r="N193" s="66"/>
      <c r="O193" s="66"/>
    </row>
    <row r="194" spans="1:15" ht="114.75">
      <c r="A194" s="27" t="s">
        <v>38</v>
      </c>
      <c r="B194" s="62" t="s">
        <v>501</v>
      </c>
      <c r="C194" s="61" t="s">
        <v>484</v>
      </c>
      <c r="D194" s="34"/>
      <c r="E194" s="44"/>
      <c r="F194" s="15">
        <v>926</v>
      </c>
      <c r="G194" s="34" t="s">
        <v>51</v>
      </c>
      <c r="H194" s="65" t="s">
        <v>251</v>
      </c>
      <c r="I194" s="34">
        <v>600</v>
      </c>
      <c r="J194" s="16">
        <v>23805.7</v>
      </c>
      <c r="K194" s="16">
        <v>23805.7</v>
      </c>
      <c r="L194" s="66">
        <v>21834.7</v>
      </c>
      <c r="M194" s="66">
        <v>35629.9</v>
      </c>
      <c r="N194" s="66">
        <v>35629.9</v>
      </c>
      <c r="O194" s="66">
        <v>35629.9</v>
      </c>
    </row>
    <row r="195" spans="1:15" ht="15" customHeight="1">
      <c r="A195" s="27" t="s">
        <v>38</v>
      </c>
      <c r="B195" s="62" t="s">
        <v>493</v>
      </c>
      <c r="C195" s="61"/>
      <c r="D195" s="34"/>
      <c r="E195" s="44"/>
      <c r="F195" s="15"/>
      <c r="G195" s="34"/>
      <c r="H195" s="65"/>
      <c r="I195" s="34"/>
      <c r="J195" s="16"/>
      <c r="K195" s="16"/>
      <c r="L195" s="66"/>
      <c r="M195" s="66"/>
      <c r="N195" s="66"/>
      <c r="O195" s="66"/>
    </row>
    <row r="196" spans="1:15" ht="305.25" customHeight="1">
      <c r="A196" s="27" t="s">
        <v>39</v>
      </c>
      <c r="B196" s="62" t="s">
        <v>509</v>
      </c>
      <c r="C196" s="61" t="s">
        <v>587</v>
      </c>
      <c r="D196" s="34" t="s">
        <v>151</v>
      </c>
      <c r="E196" s="44"/>
      <c r="F196" s="15"/>
      <c r="G196" s="34"/>
      <c r="H196" s="65"/>
      <c r="I196" s="34"/>
      <c r="J196" s="16">
        <f aca="true" t="shared" si="16" ref="J196:O196">SUM(J197:J225)</f>
        <v>205046.5</v>
      </c>
      <c r="K196" s="16">
        <f t="shared" si="16"/>
        <v>204826.3</v>
      </c>
      <c r="L196" s="66">
        <f t="shared" si="16"/>
        <v>220595.7</v>
      </c>
      <c r="M196" s="66">
        <f t="shared" si="16"/>
        <v>244935.39999999997</v>
      </c>
      <c r="N196" s="66">
        <f t="shared" si="16"/>
        <v>239305.19999999998</v>
      </c>
      <c r="O196" s="66">
        <f t="shared" si="16"/>
        <v>225191.49999999997</v>
      </c>
    </row>
    <row r="197" spans="1:15" ht="15" customHeight="1">
      <c r="A197" s="27" t="s">
        <v>39</v>
      </c>
      <c r="B197" s="62" t="s">
        <v>493</v>
      </c>
      <c r="C197" s="61"/>
      <c r="D197" s="34"/>
      <c r="E197" s="44"/>
      <c r="F197" s="15" t="s">
        <v>119</v>
      </c>
      <c r="G197" s="34" t="s">
        <v>118</v>
      </c>
      <c r="H197" s="65" t="s">
        <v>420</v>
      </c>
      <c r="I197" s="34" t="s">
        <v>185</v>
      </c>
      <c r="J197" s="16"/>
      <c r="K197" s="16"/>
      <c r="L197" s="66">
        <v>90.9</v>
      </c>
      <c r="M197" s="66">
        <v>44.6</v>
      </c>
      <c r="N197" s="66"/>
      <c r="O197" s="66"/>
    </row>
    <row r="198" spans="1:15" ht="15" customHeight="1">
      <c r="A198" s="27" t="s">
        <v>39</v>
      </c>
      <c r="B198" s="62" t="s">
        <v>493</v>
      </c>
      <c r="C198" s="61"/>
      <c r="D198" s="34"/>
      <c r="E198" s="44"/>
      <c r="F198" s="15">
        <v>926</v>
      </c>
      <c r="G198" s="34" t="s">
        <v>51</v>
      </c>
      <c r="H198" s="65" t="s">
        <v>267</v>
      </c>
      <c r="I198" s="34" t="s">
        <v>187</v>
      </c>
      <c r="J198" s="16"/>
      <c r="K198" s="16"/>
      <c r="L198" s="66">
        <v>270</v>
      </c>
      <c r="M198" s="66"/>
      <c r="N198" s="66"/>
      <c r="O198" s="66"/>
    </row>
    <row r="199" spans="1:15" ht="15" customHeight="1">
      <c r="A199" s="27" t="s">
        <v>39</v>
      </c>
      <c r="B199" s="62" t="s">
        <v>501</v>
      </c>
      <c r="C199" s="61"/>
      <c r="D199" s="34"/>
      <c r="E199" s="44"/>
      <c r="F199" s="15" t="s">
        <v>119</v>
      </c>
      <c r="G199" s="34" t="s">
        <v>51</v>
      </c>
      <c r="H199" s="65" t="s">
        <v>266</v>
      </c>
      <c r="I199" s="34">
        <v>600</v>
      </c>
      <c r="J199" s="35">
        <v>80</v>
      </c>
      <c r="K199" s="35">
        <v>80</v>
      </c>
      <c r="L199" s="66">
        <v>65</v>
      </c>
      <c r="M199" s="66">
        <v>80</v>
      </c>
      <c r="N199" s="66">
        <v>80</v>
      </c>
      <c r="O199" s="66">
        <v>80</v>
      </c>
    </row>
    <row r="200" spans="1:15" ht="15" customHeight="1">
      <c r="A200" s="27" t="s">
        <v>39</v>
      </c>
      <c r="B200" s="62" t="s">
        <v>501</v>
      </c>
      <c r="C200" s="61"/>
      <c r="D200" s="34"/>
      <c r="E200" s="44"/>
      <c r="F200" s="15">
        <v>926</v>
      </c>
      <c r="G200" s="34" t="s">
        <v>171</v>
      </c>
      <c r="H200" s="65" t="s">
        <v>266</v>
      </c>
      <c r="I200" s="34">
        <v>600</v>
      </c>
      <c r="J200" s="35"/>
      <c r="K200" s="35"/>
      <c r="L200" s="66">
        <v>555</v>
      </c>
      <c r="M200" s="66"/>
      <c r="N200" s="66"/>
      <c r="O200" s="66"/>
    </row>
    <row r="201" spans="1:15" ht="15" customHeight="1">
      <c r="A201" s="27" t="s">
        <v>39</v>
      </c>
      <c r="B201" s="62" t="s">
        <v>501</v>
      </c>
      <c r="C201" s="61"/>
      <c r="D201" s="34"/>
      <c r="E201" s="44"/>
      <c r="F201" s="15">
        <v>926</v>
      </c>
      <c r="G201" s="34" t="s">
        <v>51</v>
      </c>
      <c r="H201" s="65" t="s">
        <v>284</v>
      </c>
      <c r="I201" s="34">
        <v>600</v>
      </c>
      <c r="J201" s="35"/>
      <c r="K201" s="35"/>
      <c r="L201" s="66">
        <v>231.8</v>
      </c>
      <c r="M201" s="66"/>
      <c r="N201" s="66"/>
      <c r="O201" s="66"/>
    </row>
    <row r="202" spans="1:15" ht="15" customHeight="1">
      <c r="A202" s="27" t="s">
        <v>39</v>
      </c>
      <c r="B202" s="62" t="s">
        <v>493</v>
      </c>
      <c r="C202" s="61"/>
      <c r="D202" s="34"/>
      <c r="E202" s="44"/>
      <c r="F202" s="15">
        <v>926</v>
      </c>
      <c r="G202" s="34" t="s">
        <v>51</v>
      </c>
      <c r="H202" s="65" t="s">
        <v>323</v>
      </c>
      <c r="I202" s="34">
        <v>400</v>
      </c>
      <c r="J202" s="35"/>
      <c r="K202" s="35"/>
      <c r="L202" s="66"/>
      <c r="M202" s="66">
        <v>1560.4</v>
      </c>
      <c r="N202" s="66"/>
      <c r="O202" s="66"/>
    </row>
    <row r="203" spans="1:15" ht="15" customHeight="1">
      <c r="A203" s="27" t="s">
        <v>39</v>
      </c>
      <c r="B203" s="62" t="s">
        <v>501</v>
      </c>
      <c r="C203" s="61"/>
      <c r="D203" s="34"/>
      <c r="E203" s="44"/>
      <c r="F203" s="15">
        <v>926</v>
      </c>
      <c r="G203" s="34" t="s">
        <v>51</v>
      </c>
      <c r="H203" s="65" t="s">
        <v>324</v>
      </c>
      <c r="I203" s="34">
        <v>600</v>
      </c>
      <c r="J203" s="35"/>
      <c r="K203" s="35"/>
      <c r="L203" s="66"/>
      <c r="M203" s="66">
        <v>1000</v>
      </c>
      <c r="N203" s="66"/>
      <c r="O203" s="66"/>
    </row>
    <row r="204" spans="1:15" ht="15" customHeight="1">
      <c r="A204" s="27" t="s">
        <v>39</v>
      </c>
      <c r="B204" s="62" t="s">
        <v>501</v>
      </c>
      <c r="C204" s="61"/>
      <c r="D204" s="34"/>
      <c r="E204" s="44"/>
      <c r="F204" s="15">
        <v>926</v>
      </c>
      <c r="G204" s="34" t="s">
        <v>51</v>
      </c>
      <c r="H204" s="65" t="s">
        <v>252</v>
      </c>
      <c r="I204" s="34">
        <v>600</v>
      </c>
      <c r="J204" s="35"/>
      <c r="K204" s="35"/>
      <c r="L204" s="66">
        <v>124.1</v>
      </c>
      <c r="M204" s="66"/>
      <c r="N204" s="66"/>
      <c r="O204" s="66"/>
    </row>
    <row r="205" spans="1:15" ht="15" customHeight="1">
      <c r="A205" s="27" t="s">
        <v>39</v>
      </c>
      <c r="B205" s="62" t="s">
        <v>501</v>
      </c>
      <c r="C205" s="61"/>
      <c r="D205" s="34"/>
      <c r="E205" s="44"/>
      <c r="F205" s="15">
        <v>926</v>
      </c>
      <c r="G205" s="34" t="s">
        <v>51</v>
      </c>
      <c r="H205" s="65" t="s">
        <v>325</v>
      </c>
      <c r="I205" s="34">
        <v>600</v>
      </c>
      <c r="J205" s="35"/>
      <c r="K205" s="35"/>
      <c r="L205" s="66"/>
      <c r="M205" s="66">
        <v>191</v>
      </c>
      <c r="N205" s="66">
        <v>157.9</v>
      </c>
      <c r="O205" s="66"/>
    </row>
    <row r="206" spans="1:15" ht="144.75" customHeight="1">
      <c r="A206" s="27" t="s">
        <v>39</v>
      </c>
      <c r="B206" s="62" t="s">
        <v>501</v>
      </c>
      <c r="C206" s="61" t="s">
        <v>483</v>
      </c>
      <c r="D206" s="34"/>
      <c r="E206" s="44"/>
      <c r="F206" s="15">
        <v>926</v>
      </c>
      <c r="G206" s="34" t="s">
        <v>51</v>
      </c>
      <c r="H206" s="65" t="s">
        <v>251</v>
      </c>
      <c r="I206" s="34">
        <v>600</v>
      </c>
      <c r="J206" s="35">
        <v>116804.9</v>
      </c>
      <c r="K206" s="35">
        <v>116804.7</v>
      </c>
      <c r="L206" s="66">
        <v>94617.3</v>
      </c>
      <c r="M206" s="66">
        <v>177067.3</v>
      </c>
      <c r="N206" s="66">
        <v>177067.3</v>
      </c>
      <c r="O206" s="66">
        <v>177067.3</v>
      </c>
    </row>
    <row r="207" spans="1:15" ht="15" customHeight="1">
      <c r="A207" s="27" t="s">
        <v>39</v>
      </c>
      <c r="B207" s="62" t="s">
        <v>501</v>
      </c>
      <c r="C207" s="61"/>
      <c r="D207" s="34"/>
      <c r="E207" s="44"/>
      <c r="F207" s="15">
        <v>926</v>
      </c>
      <c r="G207" s="34" t="s">
        <v>51</v>
      </c>
      <c r="H207" s="65" t="s">
        <v>247</v>
      </c>
      <c r="I207" s="34">
        <v>600</v>
      </c>
      <c r="J207" s="35">
        <v>94.2</v>
      </c>
      <c r="K207" s="35">
        <v>94.2</v>
      </c>
      <c r="L207" s="66">
        <v>255.8</v>
      </c>
      <c r="M207" s="66">
        <v>312</v>
      </c>
      <c r="N207" s="66">
        <v>338</v>
      </c>
      <c r="O207" s="66">
        <v>360</v>
      </c>
    </row>
    <row r="208" spans="1:15" ht="15" customHeight="1">
      <c r="A208" s="27" t="s">
        <v>39</v>
      </c>
      <c r="B208" s="62" t="s">
        <v>501</v>
      </c>
      <c r="C208" s="61"/>
      <c r="D208" s="34"/>
      <c r="E208" s="44"/>
      <c r="F208" s="15">
        <v>926</v>
      </c>
      <c r="G208" s="34" t="s">
        <v>51</v>
      </c>
      <c r="H208" s="65" t="s">
        <v>283</v>
      </c>
      <c r="I208" s="34">
        <v>600</v>
      </c>
      <c r="J208" s="35"/>
      <c r="K208" s="35"/>
      <c r="L208" s="66">
        <v>1090</v>
      </c>
      <c r="M208" s="66"/>
      <c r="N208" s="66"/>
      <c r="O208" s="66"/>
    </row>
    <row r="209" spans="1:15" ht="105" customHeight="1">
      <c r="A209" s="27" t="s">
        <v>39</v>
      </c>
      <c r="B209" s="62" t="s">
        <v>501</v>
      </c>
      <c r="C209" s="61" t="s">
        <v>449</v>
      </c>
      <c r="D209" s="34"/>
      <c r="E209" s="44"/>
      <c r="F209" s="15">
        <v>926</v>
      </c>
      <c r="G209" s="34" t="s">
        <v>51</v>
      </c>
      <c r="H209" s="65" t="s">
        <v>280</v>
      </c>
      <c r="I209" s="34">
        <v>600</v>
      </c>
      <c r="J209" s="35">
        <v>33987</v>
      </c>
      <c r="K209" s="35">
        <v>33908.5</v>
      </c>
      <c r="L209" s="66">
        <v>15816</v>
      </c>
      <c r="M209" s="66">
        <v>12324.5</v>
      </c>
      <c r="N209" s="66">
        <v>13870.1</v>
      </c>
      <c r="O209" s="66">
        <v>1000</v>
      </c>
    </row>
    <row r="210" spans="1:15" ht="15" customHeight="1">
      <c r="A210" s="27" t="s">
        <v>39</v>
      </c>
      <c r="B210" s="62" t="s">
        <v>501</v>
      </c>
      <c r="C210" s="61"/>
      <c r="D210" s="34"/>
      <c r="E210" s="44"/>
      <c r="F210" s="15">
        <v>926</v>
      </c>
      <c r="G210" s="34" t="s">
        <v>51</v>
      </c>
      <c r="H210" s="65" t="s">
        <v>282</v>
      </c>
      <c r="I210" s="34">
        <v>600</v>
      </c>
      <c r="J210" s="35">
        <v>9394.8</v>
      </c>
      <c r="K210" s="35">
        <v>9321.5</v>
      </c>
      <c r="L210" s="66">
        <v>19245.9</v>
      </c>
      <c r="M210" s="66">
        <v>4570.4</v>
      </c>
      <c r="N210" s="66"/>
      <c r="O210" s="66"/>
    </row>
    <row r="211" spans="1:15" ht="15" customHeight="1">
      <c r="A211" s="27" t="s">
        <v>39</v>
      </c>
      <c r="B211" s="62" t="s">
        <v>501</v>
      </c>
      <c r="C211" s="61"/>
      <c r="D211" s="34"/>
      <c r="E211" s="44"/>
      <c r="F211" s="15">
        <v>926</v>
      </c>
      <c r="G211" s="34" t="s">
        <v>51</v>
      </c>
      <c r="H211" s="65" t="s">
        <v>256</v>
      </c>
      <c r="I211" s="34">
        <v>600</v>
      </c>
      <c r="J211" s="35">
        <v>200</v>
      </c>
      <c r="K211" s="35">
        <v>200</v>
      </c>
      <c r="L211" s="66">
        <v>1000</v>
      </c>
      <c r="M211" s="66">
        <v>1100</v>
      </c>
      <c r="N211" s="66">
        <v>1100</v>
      </c>
      <c r="O211" s="66"/>
    </row>
    <row r="212" spans="1:15" ht="15" customHeight="1">
      <c r="A212" s="27" t="s">
        <v>39</v>
      </c>
      <c r="B212" s="62" t="s">
        <v>501</v>
      </c>
      <c r="C212" s="61"/>
      <c r="D212" s="34"/>
      <c r="E212" s="44"/>
      <c r="F212" s="15">
        <v>926</v>
      </c>
      <c r="G212" s="34" t="s">
        <v>51</v>
      </c>
      <c r="H212" s="65" t="s">
        <v>249</v>
      </c>
      <c r="I212" s="34">
        <v>600</v>
      </c>
      <c r="J212" s="35"/>
      <c r="K212" s="35"/>
      <c r="L212" s="66">
        <v>40378.4</v>
      </c>
      <c r="M212" s="66"/>
      <c r="N212" s="66"/>
      <c r="O212" s="66"/>
    </row>
    <row r="213" spans="1:15" ht="15" customHeight="1">
      <c r="A213" s="27" t="s">
        <v>39</v>
      </c>
      <c r="B213" s="62" t="s">
        <v>501</v>
      </c>
      <c r="C213" s="61"/>
      <c r="D213" s="34"/>
      <c r="E213" s="44"/>
      <c r="F213" s="15">
        <v>926</v>
      </c>
      <c r="G213" s="34" t="s">
        <v>51</v>
      </c>
      <c r="H213" s="65" t="s">
        <v>250</v>
      </c>
      <c r="I213" s="34">
        <v>600</v>
      </c>
      <c r="J213" s="35"/>
      <c r="K213" s="35"/>
      <c r="L213" s="66">
        <v>2381</v>
      </c>
      <c r="M213" s="66"/>
      <c r="N213" s="66"/>
      <c r="O213" s="66"/>
    </row>
    <row r="214" spans="1:15" ht="121.5" customHeight="1">
      <c r="A214" s="27" t="s">
        <v>39</v>
      </c>
      <c r="B214" s="62" t="s">
        <v>501</v>
      </c>
      <c r="C214" s="61" t="s">
        <v>460</v>
      </c>
      <c r="D214" s="34"/>
      <c r="E214" s="44"/>
      <c r="F214" s="15">
        <v>926</v>
      </c>
      <c r="G214" s="34" t="s">
        <v>51</v>
      </c>
      <c r="H214" s="65" t="s">
        <v>248</v>
      </c>
      <c r="I214" s="34" t="s">
        <v>193</v>
      </c>
      <c r="J214" s="35">
        <v>26055</v>
      </c>
      <c r="K214" s="35">
        <v>25987.3</v>
      </c>
      <c r="L214" s="66">
        <v>24514.1</v>
      </c>
      <c r="M214" s="66">
        <v>24514.1</v>
      </c>
      <c r="N214" s="66">
        <v>24514.1</v>
      </c>
      <c r="O214" s="66">
        <v>24514.1</v>
      </c>
    </row>
    <row r="215" spans="1:15" ht="106.5" customHeight="1">
      <c r="A215" s="27" t="s">
        <v>39</v>
      </c>
      <c r="B215" s="62" t="s">
        <v>501</v>
      </c>
      <c r="C215" s="61" t="s">
        <v>464</v>
      </c>
      <c r="D215" s="34"/>
      <c r="E215" s="44"/>
      <c r="F215" s="15">
        <v>926</v>
      </c>
      <c r="G215" s="34" t="s">
        <v>171</v>
      </c>
      <c r="H215" s="65" t="s">
        <v>251</v>
      </c>
      <c r="I215" s="34">
        <v>600</v>
      </c>
      <c r="J215" s="35">
        <v>14484.5</v>
      </c>
      <c r="K215" s="35">
        <v>14484.5</v>
      </c>
      <c r="L215" s="66">
        <v>14719.4</v>
      </c>
      <c r="M215" s="66">
        <v>17432.3</v>
      </c>
      <c r="N215" s="66">
        <v>17432.3</v>
      </c>
      <c r="O215" s="66">
        <v>17432.3</v>
      </c>
    </row>
    <row r="216" spans="1:15" ht="15" customHeight="1">
      <c r="A216" s="27" t="s">
        <v>39</v>
      </c>
      <c r="B216" s="62" t="s">
        <v>501</v>
      </c>
      <c r="C216" s="61"/>
      <c r="D216" s="34"/>
      <c r="E216" s="44"/>
      <c r="F216" s="15">
        <v>926</v>
      </c>
      <c r="G216" s="34" t="s">
        <v>171</v>
      </c>
      <c r="H216" s="65" t="s">
        <v>280</v>
      </c>
      <c r="I216" s="34">
        <v>600</v>
      </c>
      <c r="J216" s="35">
        <v>58</v>
      </c>
      <c r="K216" s="35">
        <v>58</v>
      </c>
      <c r="L216" s="66">
        <v>50</v>
      </c>
      <c r="M216" s="66">
        <v>56</v>
      </c>
      <c r="N216" s="66">
        <v>62.7</v>
      </c>
      <c r="O216" s="66">
        <v>70</v>
      </c>
    </row>
    <row r="217" spans="1:15" ht="15" customHeight="1">
      <c r="A217" s="27" t="s">
        <v>39</v>
      </c>
      <c r="B217" s="62" t="s">
        <v>501</v>
      </c>
      <c r="C217" s="61"/>
      <c r="D217" s="34"/>
      <c r="E217" s="44"/>
      <c r="F217" s="15">
        <v>926</v>
      </c>
      <c r="G217" s="34" t="s">
        <v>171</v>
      </c>
      <c r="H217" s="65" t="s">
        <v>247</v>
      </c>
      <c r="I217" s="34">
        <v>600</v>
      </c>
      <c r="J217" s="35"/>
      <c r="K217" s="35"/>
      <c r="L217" s="66">
        <v>103.4</v>
      </c>
      <c r="M217" s="66">
        <v>65</v>
      </c>
      <c r="N217" s="66">
        <v>65</v>
      </c>
      <c r="O217" s="66">
        <v>50</v>
      </c>
    </row>
    <row r="218" spans="1:15" ht="15" customHeight="1">
      <c r="A218" s="27" t="s">
        <v>39</v>
      </c>
      <c r="B218" s="62" t="s">
        <v>501</v>
      </c>
      <c r="C218" s="61"/>
      <c r="D218" s="34"/>
      <c r="E218" s="44"/>
      <c r="F218" s="15">
        <v>926</v>
      </c>
      <c r="G218" s="34" t="s">
        <v>171</v>
      </c>
      <c r="H218" s="65" t="s">
        <v>248</v>
      </c>
      <c r="I218" s="34">
        <v>600</v>
      </c>
      <c r="J218" s="35">
        <v>242.7</v>
      </c>
      <c r="K218" s="35">
        <v>242.7</v>
      </c>
      <c r="L218" s="66">
        <v>328.1</v>
      </c>
      <c r="M218" s="66">
        <v>328.1</v>
      </c>
      <c r="N218" s="66">
        <v>328.1</v>
      </c>
      <c r="O218" s="66">
        <v>328.1</v>
      </c>
    </row>
    <row r="219" spans="1:15" ht="15" customHeight="1">
      <c r="A219" s="27" t="s">
        <v>39</v>
      </c>
      <c r="B219" s="62" t="s">
        <v>501</v>
      </c>
      <c r="C219" s="61"/>
      <c r="D219" s="34"/>
      <c r="E219" s="44"/>
      <c r="F219" s="15">
        <v>926</v>
      </c>
      <c r="G219" s="34" t="s">
        <v>171</v>
      </c>
      <c r="H219" s="65" t="s">
        <v>249</v>
      </c>
      <c r="I219" s="34">
        <v>600</v>
      </c>
      <c r="J219" s="35"/>
      <c r="K219" s="35"/>
      <c r="L219" s="66">
        <v>208.1</v>
      </c>
      <c r="M219" s="66"/>
      <c r="N219" s="66"/>
      <c r="O219" s="66"/>
    </row>
    <row r="220" spans="1:15" ht="15" customHeight="1">
      <c r="A220" s="27" t="s">
        <v>39</v>
      </c>
      <c r="B220" s="62" t="s">
        <v>501</v>
      </c>
      <c r="C220" s="61"/>
      <c r="D220" s="34"/>
      <c r="E220" s="44"/>
      <c r="F220" s="15">
        <v>926</v>
      </c>
      <c r="G220" s="34" t="s">
        <v>171</v>
      </c>
      <c r="H220" s="65" t="s">
        <v>250</v>
      </c>
      <c r="I220" s="34">
        <v>600</v>
      </c>
      <c r="J220" s="35"/>
      <c r="K220" s="35"/>
      <c r="L220" s="66">
        <v>38.6</v>
      </c>
      <c r="M220" s="66"/>
      <c r="N220" s="66"/>
      <c r="O220" s="66"/>
    </row>
    <row r="221" spans="1:15" ht="15" customHeight="1">
      <c r="A221" s="27" t="s">
        <v>39</v>
      </c>
      <c r="B221" s="62" t="s">
        <v>496</v>
      </c>
      <c r="C221" s="61"/>
      <c r="D221" s="34"/>
      <c r="E221" s="44"/>
      <c r="F221" s="15">
        <v>926</v>
      </c>
      <c r="G221" s="34" t="s">
        <v>171</v>
      </c>
      <c r="H221" s="65" t="s">
        <v>285</v>
      </c>
      <c r="I221" s="34">
        <v>100</v>
      </c>
      <c r="J221" s="35">
        <v>3385.6</v>
      </c>
      <c r="K221" s="35">
        <v>3385.5</v>
      </c>
      <c r="L221" s="66">
        <v>3549</v>
      </c>
      <c r="M221" s="66">
        <v>4012.9</v>
      </c>
      <c r="N221" s="66">
        <v>4012.9</v>
      </c>
      <c r="O221" s="66">
        <v>4012.9</v>
      </c>
    </row>
    <row r="222" spans="1:15" ht="15" customHeight="1">
      <c r="A222" s="27" t="s">
        <v>39</v>
      </c>
      <c r="B222" s="62" t="s">
        <v>493</v>
      </c>
      <c r="C222" s="61"/>
      <c r="D222" s="34"/>
      <c r="E222" s="44"/>
      <c r="F222" s="15">
        <v>926</v>
      </c>
      <c r="G222" s="34" t="s">
        <v>171</v>
      </c>
      <c r="H222" s="65" t="s">
        <v>285</v>
      </c>
      <c r="I222" s="34">
        <v>200</v>
      </c>
      <c r="J222" s="35">
        <v>256.7</v>
      </c>
      <c r="K222" s="35">
        <v>256.4</v>
      </c>
      <c r="L222" s="66">
        <v>475</v>
      </c>
      <c r="M222" s="66">
        <v>269.9</v>
      </c>
      <c r="N222" s="66">
        <v>269.9</v>
      </c>
      <c r="O222" s="66">
        <v>269.9</v>
      </c>
    </row>
    <row r="223" spans="1:15" ht="15" customHeight="1">
      <c r="A223" s="27" t="s">
        <v>39</v>
      </c>
      <c r="B223" s="62" t="s">
        <v>496</v>
      </c>
      <c r="C223" s="61"/>
      <c r="D223" s="34"/>
      <c r="E223" s="44"/>
      <c r="F223" s="15">
        <v>926</v>
      </c>
      <c r="G223" s="34" t="s">
        <v>171</v>
      </c>
      <c r="H223" s="65" t="s">
        <v>285</v>
      </c>
      <c r="I223" s="34">
        <v>100</v>
      </c>
      <c r="J223" s="35">
        <v>3.1</v>
      </c>
      <c r="K223" s="35">
        <v>3</v>
      </c>
      <c r="L223" s="66">
        <v>6.9</v>
      </c>
      <c r="M223" s="66">
        <v>6.9</v>
      </c>
      <c r="N223" s="66">
        <v>6.9</v>
      </c>
      <c r="O223" s="66">
        <v>6.9</v>
      </c>
    </row>
    <row r="224" spans="1:15" ht="15" customHeight="1">
      <c r="A224" s="27" t="s">
        <v>39</v>
      </c>
      <c r="B224" s="62" t="s">
        <v>493</v>
      </c>
      <c r="C224" s="61"/>
      <c r="D224" s="34"/>
      <c r="E224" s="44"/>
      <c r="F224" s="15" t="s">
        <v>119</v>
      </c>
      <c r="G224" s="34" t="s">
        <v>171</v>
      </c>
      <c r="H224" s="65" t="s">
        <v>285</v>
      </c>
      <c r="I224" s="34">
        <v>200</v>
      </c>
      <c r="J224" s="50"/>
      <c r="K224" s="50"/>
      <c r="L224" s="66">
        <v>475</v>
      </c>
      <c r="M224" s="66"/>
      <c r="N224" s="66"/>
      <c r="O224" s="66"/>
    </row>
    <row r="225" spans="1:15" ht="15" customHeight="1">
      <c r="A225" s="27" t="s">
        <v>39</v>
      </c>
      <c r="B225" s="62" t="s">
        <v>493</v>
      </c>
      <c r="C225" s="61"/>
      <c r="D225" s="34"/>
      <c r="E225" s="44"/>
      <c r="F225" s="15" t="s">
        <v>119</v>
      </c>
      <c r="G225" s="34" t="s">
        <v>171</v>
      </c>
      <c r="H225" s="65" t="s">
        <v>285</v>
      </c>
      <c r="I225" s="34">
        <v>800</v>
      </c>
      <c r="J225" s="50"/>
      <c r="K225" s="50"/>
      <c r="L225" s="66">
        <v>6.9</v>
      </c>
      <c r="M225" s="66"/>
      <c r="N225" s="66"/>
      <c r="O225" s="66"/>
    </row>
    <row r="226" spans="1:15" ht="84" customHeight="1">
      <c r="A226" s="27" t="s">
        <v>40</v>
      </c>
      <c r="B226" s="62" t="s">
        <v>510</v>
      </c>
      <c r="C226" s="61"/>
      <c r="D226" s="34"/>
      <c r="E226" s="44"/>
      <c r="F226" s="15"/>
      <c r="G226" s="34"/>
      <c r="H226" s="65"/>
      <c r="I226" s="34"/>
      <c r="J226" s="16">
        <f aca="true" t="shared" si="17" ref="J226:O226">SUM(J227:J227)</f>
        <v>0</v>
      </c>
      <c r="K226" s="16">
        <f t="shared" si="17"/>
        <v>0</v>
      </c>
      <c r="L226" s="66">
        <f t="shared" si="17"/>
        <v>0</v>
      </c>
      <c r="M226" s="66">
        <f t="shared" si="17"/>
        <v>0</v>
      </c>
      <c r="N226" s="66">
        <f t="shared" si="17"/>
        <v>0</v>
      </c>
      <c r="O226" s="66">
        <f t="shared" si="17"/>
        <v>0</v>
      </c>
    </row>
    <row r="227" spans="1:15" ht="15" customHeight="1">
      <c r="A227" s="27" t="s">
        <v>40</v>
      </c>
      <c r="B227" s="62" t="s">
        <v>496</v>
      </c>
      <c r="C227" s="61"/>
      <c r="D227" s="34"/>
      <c r="E227" s="44"/>
      <c r="F227" s="15"/>
      <c r="G227" s="34"/>
      <c r="H227" s="65"/>
      <c r="I227" s="34"/>
      <c r="J227" s="16"/>
      <c r="K227" s="16"/>
      <c r="L227" s="66"/>
      <c r="M227" s="66"/>
      <c r="N227" s="66"/>
      <c r="O227" s="66"/>
    </row>
    <row r="228" spans="1:15" ht="72" customHeight="1">
      <c r="A228" s="27" t="s">
        <v>42</v>
      </c>
      <c r="B228" s="62" t="s">
        <v>511</v>
      </c>
      <c r="C228" s="61"/>
      <c r="D228" s="34"/>
      <c r="E228" s="44"/>
      <c r="F228" s="15"/>
      <c r="G228" s="34"/>
      <c r="H228" s="65"/>
      <c r="I228" s="34"/>
      <c r="J228" s="16">
        <f aca="true" t="shared" si="18" ref="J228:O228">SUM(J229:J229)</f>
        <v>0</v>
      </c>
      <c r="K228" s="16">
        <f t="shared" si="18"/>
        <v>0</v>
      </c>
      <c r="L228" s="66">
        <f t="shared" si="18"/>
        <v>0</v>
      </c>
      <c r="M228" s="66">
        <f t="shared" si="18"/>
        <v>0</v>
      </c>
      <c r="N228" s="66">
        <f t="shared" si="18"/>
        <v>0</v>
      </c>
      <c r="O228" s="66">
        <f t="shared" si="18"/>
        <v>0</v>
      </c>
    </row>
    <row r="229" spans="1:15" ht="15" customHeight="1">
      <c r="A229" s="27" t="s">
        <v>42</v>
      </c>
      <c r="B229" s="62" t="s">
        <v>493</v>
      </c>
      <c r="C229" s="61"/>
      <c r="D229" s="34"/>
      <c r="E229" s="44"/>
      <c r="F229" s="15"/>
      <c r="G229" s="34"/>
      <c r="H229" s="65"/>
      <c r="I229" s="34"/>
      <c r="J229" s="16"/>
      <c r="K229" s="16"/>
      <c r="L229" s="66"/>
      <c r="M229" s="66"/>
      <c r="N229" s="66"/>
      <c r="O229" s="66"/>
    </row>
    <row r="230" spans="1:15" ht="159" customHeight="1">
      <c r="A230" s="27" t="s">
        <v>43</v>
      </c>
      <c r="B230" s="62" t="s">
        <v>512</v>
      </c>
      <c r="C230" s="60" t="s">
        <v>588</v>
      </c>
      <c r="D230" s="34" t="s">
        <v>167</v>
      </c>
      <c r="E230" s="44"/>
      <c r="F230" s="15"/>
      <c r="G230" s="34"/>
      <c r="H230" s="65"/>
      <c r="I230" s="34"/>
      <c r="J230" s="16">
        <f aca="true" t="shared" si="19" ref="J230:O230">SUM(J231:J245)</f>
        <v>13602.7</v>
      </c>
      <c r="K230" s="16">
        <f t="shared" si="19"/>
        <v>13334.999999999998</v>
      </c>
      <c r="L230" s="66">
        <f t="shared" si="19"/>
        <v>11468.000000000002</v>
      </c>
      <c r="M230" s="66">
        <f t="shared" si="19"/>
        <v>12938.2</v>
      </c>
      <c r="N230" s="66">
        <f t="shared" si="19"/>
        <v>12676.8</v>
      </c>
      <c r="O230" s="66">
        <f t="shared" si="19"/>
        <v>11896.8</v>
      </c>
    </row>
    <row r="231" spans="1:15" ht="19.5" customHeight="1">
      <c r="A231" s="27" t="s">
        <v>43</v>
      </c>
      <c r="B231" s="62" t="s">
        <v>498</v>
      </c>
      <c r="C231" s="61"/>
      <c r="D231" s="34"/>
      <c r="E231" s="44"/>
      <c r="F231" s="15">
        <v>918</v>
      </c>
      <c r="G231" s="34" t="s">
        <v>165</v>
      </c>
      <c r="H231" s="65" t="s">
        <v>344</v>
      </c>
      <c r="I231" s="34" t="s">
        <v>199</v>
      </c>
      <c r="J231" s="66"/>
      <c r="K231" s="66"/>
      <c r="L231" s="66">
        <v>2000</v>
      </c>
      <c r="M231" s="66">
        <v>2000</v>
      </c>
      <c r="N231" s="66">
        <v>1000</v>
      </c>
      <c r="O231" s="66">
        <v>1000</v>
      </c>
    </row>
    <row r="232" spans="1:15" ht="14.25" customHeight="1">
      <c r="A232" s="27" t="s">
        <v>43</v>
      </c>
      <c r="B232" s="62" t="s">
        <v>493</v>
      </c>
      <c r="C232" s="61"/>
      <c r="D232" s="34"/>
      <c r="E232" s="44"/>
      <c r="F232" s="15" t="s">
        <v>195</v>
      </c>
      <c r="G232" s="34" t="s">
        <v>165</v>
      </c>
      <c r="H232" s="65" t="s">
        <v>345</v>
      </c>
      <c r="I232" s="34" t="s">
        <v>187</v>
      </c>
      <c r="J232" s="16">
        <v>6386.1</v>
      </c>
      <c r="K232" s="16">
        <v>6122.1</v>
      </c>
      <c r="L232" s="66">
        <v>3400</v>
      </c>
      <c r="M232" s="66">
        <v>3600</v>
      </c>
      <c r="N232" s="66">
        <v>3800</v>
      </c>
      <c r="O232" s="66">
        <v>3000</v>
      </c>
    </row>
    <row r="233" spans="1:15" ht="15" customHeight="1">
      <c r="A233" s="27" t="s">
        <v>43</v>
      </c>
      <c r="B233" s="62" t="s">
        <v>493</v>
      </c>
      <c r="C233" s="61"/>
      <c r="D233" s="34"/>
      <c r="E233" s="44"/>
      <c r="F233" s="15" t="s">
        <v>195</v>
      </c>
      <c r="G233" s="34" t="s">
        <v>165</v>
      </c>
      <c r="H233" s="65" t="s">
        <v>267</v>
      </c>
      <c r="I233" s="34" t="s">
        <v>187</v>
      </c>
      <c r="J233" s="16"/>
      <c r="K233" s="16"/>
      <c r="L233" s="66">
        <v>18.3</v>
      </c>
      <c r="M233" s="66"/>
      <c r="N233" s="66"/>
      <c r="O233" s="66"/>
    </row>
    <row r="234" spans="1:15" ht="15" customHeight="1">
      <c r="A234" s="27" t="s">
        <v>43</v>
      </c>
      <c r="B234" s="62" t="s">
        <v>501</v>
      </c>
      <c r="C234" s="61"/>
      <c r="D234" s="34"/>
      <c r="E234" s="44"/>
      <c r="F234" s="15" t="s">
        <v>195</v>
      </c>
      <c r="G234" s="34" t="s">
        <v>165</v>
      </c>
      <c r="H234" s="65" t="s">
        <v>267</v>
      </c>
      <c r="I234" s="34" t="s">
        <v>193</v>
      </c>
      <c r="J234" s="16"/>
      <c r="K234" s="16"/>
      <c r="L234" s="66">
        <v>180</v>
      </c>
      <c r="M234" s="66"/>
      <c r="N234" s="66"/>
      <c r="O234" s="66"/>
    </row>
    <row r="235" spans="1:15" ht="15" customHeight="1">
      <c r="A235" s="27" t="s">
        <v>43</v>
      </c>
      <c r="B235" s="62" t="s">
        <v>493</v>
      </c>
      <c r="C235" s="61"/>
      <c r="D235" s="34"/>
      <c r="E235" s="44"/>
      <c r="F235" s="15" t="s">
        <v>195</v>
      </c>
      <c r="G235" s="34" t="s">
        <v>125</v>
      </c>
      <c r="H235" s="65" t="s">
        <v>337</v>
      </c>
      <c r="I235" s="34" t="s">
        <v>187</v>
      </c>
      <c r="J235" s="16"/>
      <c r="K235" s="16"/>
      <c r="L235" s="66">
        <v>210</v>
      </c>
      <c r="M235" s="66">
        <v>230</v>
      </c>
      <c r="N235" s="66">
        <v>250</v>
      </c>
      <c r="O235" s="66">
        <v>270</v>
      </c>
    </row>
    <row r="236" spans="1:15" ht="15" customHeight="1">
      <c r="A236" s="27" t="s">
        <v>43</v>
      </c>
      <c r="B236" s="62" t="s">
        <v>496</v>
      </c>
      <c r="C236" s="61"/>
      <c r="D236" s="34"/>
      <c r="E236" s="44"/>
      <c r="F236" s="15" t="s">
        <v>195</v>
      </c>
      <c r="G236" s="34" t="s">
        <v>125</v>
      </c>
      <c r="H236" s="65" t="s">
        <v>346</v>
      </c>
      <c r="I236" s="34" t="s">
        <v>188</v>
      </c>
      <c r="J236" s="16"/>
      <c r="K236" s="16"/>
      <c r="L236" s="66">
        <v>957.1</v>
      </c>
      <c r="M236" s="66">
        <v>1668.7</v>
      </c>
      <c r="N236" s="66">
        <v>2187.3</v>
      </c>
      <c r="O236" s="66">
        <v>2187.3</v>
      </c>
    </row>
    <row r="237" spans="1:15" ht="15" customHeight="1">
      <c r="A237" s="27" t="s">
        <v>43</v>
      </c>
      <c r="B237" s="62" t="s">
        <v>493</v>
      </c>
      <c r="C237" s="61"/>
      <c r="D237" s="34"/>
      <c r="E237" s="44"/>
      <c r="F237" s="15" t="s">
        <v>195</v>
      </c>
      <c r="G237" s="34" t="s">
        <v>125</v>
      </c>
      <c r="H237" s="65" t="s">
        <v>346</v>
      </c>
      <c r="I237" s="34" t="s">
        <v>187</v>
      </c>
      <c r="J237" s="16"/>
      <c r="K237" s="16"/>
      <c r="L237" s="66">
        <v>350</v>
      </c>
      <c r="M237" s="66">
        <v>350</v>
      </c>
      <c r="N237" s="66">
        <v>350</v>
      </c>
      <c r="O237" s="66">
        <v>350</v>
      </c>
    </row>
    <row r="238" spans="1:15" ht="15" customHeight="1">
      <c r="A238" s="27" t="s">
        <v>43</v>
      </c>
      <c r="B238" s="62" t="s">
        <v>493</v>
      </c>
      <c r="C238" s="61"/>
      <c r="D238" s="34"/>
      <c r="E238" s="44"/>
      <c r="F238" s="15" t="s">
        <v>195</v>
      </c>
      <c r="G238" s="34" t="s">
        <v>125</v>
      </c>
      <c r="H238" s="65" t="s">
        <v>347</v>
      </c>
      <c r="I238" s="34" t="s">
        <v>187</v>
      </c>
      <c r="J238" s="16">
        <v>2000</v>
      </c>
      <c r="K238" s="16">
        <v>2000</v>
      </c>
      <c r="L238" s="66">
        <v>1239.5</v>
      </c>
      <c r="M238" s="66">
        <v>1400</v>
      </c>
      <c r="N238" s="66">
        <v>1400</v>
      </c>
      <c r="O238" s="66">
        <v>1400</v>
      </c>
    </row>
    <row r="239" spans="1:15" ht="15" customHeight="1">
      <c r="A239" s="27" t="s">
        <v>43</v>
      </c>
      <c r="B239" s="62" t="s">
        <v>499</v>
      </c>
      <c r="C239" s="61"/>
      <c r="D239" s="34"/>
      <c r="E239" s="44"/>
      <c r="F239" s="15" t="s">
        <v>195</v>
      </c>
      <c r="G239" s="34" t="s">
        <v>125</v>
      </c>
      <c r="H239" s="65" t="s">
        <v>347</v>
      </c>
      <c r="I239" s="34">
        <v>300</v>
      </c>
      <c r="J239" s="16">
        <v>468.7</v>
      </c>
      <c r="K239" s="16">
        <v>465.5</v>
      </c>
      <c r="L239" s="66">
        <v>500</v>
      </c>
      <c r="M239" s="66">
        <v>600</v>
      </c>
      <c r="N239" s="66">
        <v>600</v>
      </c>
      <c r="O239" s="66">
        <v>600</v>
      </c>
    </row>
    <row r="240" spans="1:15" ht="15" customHeight="1">
      <c r="A240" s="27" t="s">
        <v>43</v>
      </c>
      <c r="B240" s="62" t="s">
        <v>493</v>
      </c>
      <c r="C240" s="61"/>
      <c r="D240" s="34"/>
      <c r="E240" s="44"/>
      <c r="F240" s="15" t="s">
        <v>195</v>
      </c>
      <c r="G240" s="34" t="s">
        <v>125</v>
      </c>
      <c r="H240" s="65" t="s">
        <v>266</v>
      </c>
      <c r="I240" s="34" t="s">
        <v>187</v>
      </c>
      <c r="J240" s="16">
        <v>25</v>
      </c>
      <c r="K240" s="16">
        <v>24.8</v>
      </c>
      <c r="L240" s="66">
        <v>25</v>
      </c>
      <c r="M240" s="66">
        <v>25</v>
      </c>
      <c r="N240" s="66">
        <v>25</v>
      </c>
      <c r="O240" s="66">
        <v>25</v>
      </c>
    </row>
    <row r="241" spans="1:15" ht="15" customHeight="1">
      <c r="A241" s="27" t="s">
        <v>43</v>
      </c>
      <c r="B241" s="62" t="s">
        <v>493</v>
      </c>
      <c r="C241" s="61"/>
      <c r="D241" s="34"/>
      <c r="E241" s="44"/>
      <c r="F241" s="15" t="s">
        <v>195</v>
      </c>
      <c r="G241" s="34" t="s">
        <v>125</v>
      </c>
      <c r="H241" s="65" t="s">
        <v>416</v>
      </c>
      <c r="I241" s="34" t="s">
        <v>187</v>
      </c>
      <c r="J241" s="16"/>
      <c r="K241" s="16"/>
      <c r="L241" s="66">
        <v>182.2</v>
      </c>
      <c r="M241" s="66"/>
      <c r="N241" s="66"/>
      <c r="O241" s="66"/>
    </row>
    <row r="242" spans="1:15" ht="15" customHeight="1">
      <c r="A242" s="27" t="s">
        <v>43</v>
      </c>
      <c r="B242" s="62" t="s">
        <v>501</v>
      </c>
      <c r="C242" s="61"/>
      <c r="D242" s="34"/>
      <c r="E242" s="44"/>
      <c r="F242" s="15" t="s">
        <v>195</v>
      </c>
      <c r="G242" s="34" t="s">
        <v>125</v>
      </c>
      <c r="H242" s="65" t="s">
        <v>306</v>
      </c>
      <c r="I242" s="34" t="s">
        <v>193</v>
      </c>
      <c r="J242" s="16">
        <v>2780.9</v>
      </c>
      <c r="K242" s="16">
        <v>2780.9</v>
      </c>
      <c r="L242" s="66"/>
      <c r="M242" s="66"/>
      <c r="N242" s="66"/>
      <c r="O242" s="66"/>
    </row>
    <row r="243" spans="1:15" ht="15" customHeight="1">
      <c r="A243" s="27" t="s">
        <v>43</v>
      </c>
      <c r="B243" s="62" t="s">
        <v>496</v>
      </c>
      <c r="C243" s="61"/>
      <c r="D243" s="34"/>
      <c r="E243" s="44"/>
      <c r="F243" s="15" t="s">
        <v>195</v>
      </c>
      <c r="G243" s="34" t="s">
        <v>176</v>
      </c>
      <c r="H243" s="65" t="s">
        <v>392</v>
      </c>
      <c r="I243" s="34" t="s">
        <v>188</v>
      </c>
      <c r="J243" s="16">
        <v>1924.9</v>
      </c>
      <c r="K243" s="16">
        <v>1924.8</v>
      </c>
      <c r="L243" s="66">
        <v>2302.4</v>
      </c>
      <c r="M243" s="66">
        <v>2985.3</v>
      </c>
      <c r="N243" s="66">
        <v>2985.3</v>
      </c>
      <c r="O243" s="66">
        <v>2985.3</v>
      </c>
    </row>
    <row r="244" spans="1:15" ht="15" customHeight="1">
      <c r="A244" s="27" t="s">
        <v>43</v>
      </c>
      <c r="B244" s="62" t="s">
        <v>493</v>
      </c>
      <c r="C244" s="61"/>
      <c r="D244" s="34"/>
      <c r="E244" s="44"/>
      <c r="F244" s="15" t="s">
        <v>195</v>
      </c>
      <c r="G244" s="34" t="s">
        <v>176</v>
      </c>
      <c r="H244" s="65" t="s">
        <v>392</v>
      </c>
      <c r="I244" s="34" t="s">
        <v>187</v>
      </c>
      <c r="J244" s="16">
        <v>17.1</v>
      </c>
      <c r="K244" s="16">
        <v>16.9</v>
      </c>
      <c r="L244" s="66">
        <v>91.8</v>
      </c>
      <c r="M244" s="66">
        <v>67.5</v>
      </c>
      <c r="N244" s="66">
        <v>67.5</v>
      </c>
      <c r="O244" s="66">
        <v>67.5</v>
      </c>
    </row>
    <row r="245" spans="1:15" ht="15" customHeight="1">
      <c r="A245" s="27" t="s">
        <v>43</v>
      </c>
      <c r="B245" s="62" t="s">
        <v>493</v>
      </c>
      <c r="C245" s="61"/>
      <c r="D245" s="34"/>
      <c r="E245" s="44"/>
      <c r="F245" s="15" t="s">
        <v>195</v>
      </c>
      <c r="G245" s="34" t="s">
        <v>176</v>
      </c>
      <c r="H245" s="65" t="s">
        <v>392</v>
      </c>
      <c r="I245" s="34" t="s">
        <v>185</v>
      </c>
      <c r="J245" s="16"/>
      <c r="K245" s="16"/>
      <c r="L245" s="66">
        <v>11.7</v>
      </c>
      <c r="M245" s="66">
        <v>11.7</v>
      </c>
      <c r="N245" s="66">
        <v>11.7</v>
      </c>
      <c r="O245" s="66">
        <v>11.7</v>
      </c>
    </row>
    <row r="246" spans="1:15" ht="29.25" customHeight="1">
      <c r="A246" s="27" t="s">
        <v>44</v>
      </c>
      <c r="B246" s="62" t="s">
        <v>513</v>
      </c>
      <c r="C246" s="61"/>
      <c r="D246" s="34"/>
      <c r="E246" s="44"/>
      <c r="F246" s="15"/>
      <c r="G246" s="44"/>
      <c r="H246" s="47"/>
      <c r="I246" s="44"/>
      <c r="J246" s="16">
        <f aca="true" t="shared" si="20" ref="J246:O246">SUM(J247:J247)</f>
        <v>0</v>
      </c>
      <c r="K246" s="16">
        <f t="shared" si="20"/>
        <v>0</v>
      </c>
      <c r="L246" s="66">
        <f t="shared" si="20"/>
        <v>0</v>
      </c>
      <c r="M246" s="66">
        <f t="shared" si="20"/>
        <v>0</v>
      </c>
      <c r="N246" s="66">
        <f t="shared" si="20"/>
        <v>0</v>
      </c>
      <c r="O246" s="66">
        <f t="shared" si="20"/>
        <v>0</v>
      </c>
    </row>
    <row r="247" spans="1:15" ht="15" customHeight="1">
      <c r="A247" s="27" t="s">
        <v>44</v>
      </c>
      <c r="B247" s="62" t="s">
        <v>493</v>
      </c>
      <c r="C247" s="61"/>
      <c r="D247" s="34"/>
      <c r="E247" s="44"/>
      <c r="F247" s="15"/>
      <c r="G247" s="44"/>
      <c r="H247" s="47"/>
      <c r="I247" s="44"/>
      <c r="J247" s="16"/>
      <c r="K247" s="16"/>
      <c r="L247" s="66"/>
      <c r="M247" s="66"/>
      <c r="N247" s="66"/>
      <c r="O247" s="66"/>
    </row>
    <row r="248" spans="1:15" ht="168.75" customHeight="1">
      <c r="A248" s="27" t="s">
        <v>45</v>
      </c>
      <c r="B248" s="62" t="s">
        <v>514</v>
      </c>
      <c r="C248" s="61" t="s">
        <v>589</v>
      </c>
      <c r="D248" s="34" t="s">
        <v>152</v>
      </c>
      <c r="E248" s="44"/>
      <c r="F248" s="15"/>
      <c r="G248" s="44"/>
      <c r="H248" s="47"/>
      <c r="I248" s="44"/>
      <c r="J248" s="16">
        <f aca="true" t="shared" si="21" ref="J248:O248">SUM(J249:J251)</f>
        <v>7318.7</v>
      </c>
      <c r="K248" s="16">
        <f t="shared" si="21"/>
        <v>7318.5</v>
      </c>
      <c r="L248" s="66">
        <f t="shared" si="21"/>
        <v>8000</v>
      </c>
      <c r="M248" s="66">
        <f t="shared" si="21"/>
        <v>8120</v>
      </c>
      <c r="N248" s="66">
        <f t="shared" si="21"/>
        <v>8120</v>
      </c>
      <c r="O248" s="66">
        <f t="shared" si="21"/>
        <v>3120</v>
      </c>
    </row>
    <row r="249" spans="1:15" ht="15" customHeight="1">
      <c r="A249" s="27" t="s">
        <v>45</v>
      </c>
      <c r="B249" s="62" t="s">
        <v>493</v>
      </c>
      <c r="C249" s="61" t="s">
        <v>442</v>
      </c>
      <c r="D249" s="34"/>
      <c r="E249" s="44"/>
      <c r="F249" s="15" t="s">
        <v>177</v>
      </c>
      <c r="G249" s="34" t="s">
        <v>92</v>
      </c>
      <c r="H249" s="65" t="s">
        <v>368</v>
      </c>
      <c r="I249" s="34" t="s">
        <v>187</v>
      </c>
      <c r="J249" s="16"/>
      <c r="K249" s="16"/>
      <c r="L249" s="66">
        <v>2000</v>
      </c>
      <c r="M249" s="66">
        <v>2000</v>
      </c>
      <c r="N249" s="66">
        <v>2000</v>
      </c>
      <c r="O249" s="66">
        <v>1000</v>
      </c>
    </row>
    <row r="250" spans="1:15" ht="15" customHeight="1">
      <c r="A250" s="27" t="s">
        <v>45</v>
      </c>
      <c r="B250" s="62" t="s">
        <v>493</v>
      </c>
      <c r="C250" s="61"/>
      <c r="D250" s="34"/>
      <c r="E250" s="44"/>
      <c r="F250" s="15">
        <v>902</v>
      </c>
      <c r="G250" s="34" t="s">
        <v>92</v>
      </c>
      <c r="H250" s="65" t="s">
        <v>351</v>
      </c>
      <c r="I250" s="34" t="s">
        <v>187</v>
      </c>
      <c r="J250" s="16"/>
      <c r="K250" s="16"/>
      <c r="L250" s="66"/>
      <c r="M250" s="66">
        <v>120</v>
      </c>
      <c r="N250" s="66">
        <v>120</v>
      </c>
      <c r="O250" s="66">
        <v>120</v>
      </c>
    </row>
    <row r="251" spans="1:15" ht="15" customHeight="1">
      <c r="A251" s="27" t="s">
        <v>45</v>
      </c>
      <c r="B251" s="62" t="s">
        <v>493</v>
      </c>
      <c r="C251" s="61"/>
      <c r="D251" s="34"/>
      <c r="E251" s="44"/>
      <c r="F251" s="15">
        <v>923</v>
      </c>
      <c r="G251" s="34" t="s">
        <v>92</v>
      </c>
      <c r="H251" s="65" t="s">
        <v>367</v>
      </c>
      <c r="I251" s="34" t="s">
        <v>187</v>
      </c>
      <c r="J251" s="50">
        <v>7318.7</v>
      </c>
      <c r="K251" s="50">
        <v>7318.5</v>
      </c>
      <c r="L251" s="66">
        <v>6000</v>
      </c>
      <c r="M251" s="66">
        <v>6000</v>
      </c>
      <c r="N251" s="66">
        <v>6000</v>
      </c>
      <c r="O251" s="66">
        <v>2000</v>
      </c>
    </row>
    <row r="252" spans="1:15" ht="147.75" customHeight="1">
      <c r="A252" s="27" t="s">
        <v>46</v>
      </c>
      <c r="B252" s="62" t="s">
        <v>515</v>
      </c>
      <c r="C252" s="61" t="s">
        <v>590</v>
      </c>
      <c r="D252" s="34" t="s">
        <v>153</v>
      </c>
      <c r="E252" s="44"/>
      <c r="F252" s="15"/>
      <c r="G252" s="34"/>
      <c r="H252" s="65"/>
      <c r="I252" s="34"/>
      <c r="J252" s="16">
        <f aca="true" t="shared" si="22" ref="J252:O252">SUM(J253:J254)</f>
        <v>145421.7</v>
      </c>
      <c r="K252" s="16">
        <f t="shared" si="22"/>
        <v>145421.5</v>
      </c>
      <c r="L252" s="66">
        <f t="shared" si="22"/>
        <v>118430</v>
      </c>
      <c r="M252" s="66">
        <f t="shared" si="22"/>
        <v>97400</v>
      </c>
      <c r="N252" s="66">
        <f t="shared" si="22"/>
        <v>80400</v>
      </c>
      <c r="O252" s="66">
        <f t="shared" si="22"/>
        <v>57185</v>
      </c>
    </row>
    <row r="253" spans="1:15" ht="111" customHeight="1">
      <c r="A253" s="27" t="s">
        <v>46</v>
      </c>
      <c r="B253" s="62" t="s">
        <v>493</v>
      </c>
      <c r="C253" s="61" t="s">
        <v>450</v>
      </c>
      <c r="D253" s="34"/>
      <c r="E253" s="44"/>
      <c r="F253" s="15">
        <v>923</v>
      </c>
      <c r="G253" s="34" t="s">
        <v>92</v>
      </c>
      <c r="H253" s="65" t="s">
        <v>366</v>
      </c>
      <c r="I253" s="34" t="s">
        <v>187</v>
      </c>
      <c r="J253" s="50"/>
      <c r="K253" s="50"/>
      <c r="L253" s="66">
        <v>2000</v>
      </c>
      <c r="M253" s="66">
        <v>2000</v>
      </c>
      <c r="N253" s="66">
        <v>2000</v>
      </c>
      <c r="O253" s="66">
        <v>1000</v>
      </c>
    </row>
    <row r="254" spans="1:15" ht="15" customHeight="1">
      <c r="A254" s="27" t="s">
        <v>46</v>
      </c>
      <c r="B254" s="62" t="s">
        <v>493</v>
      </c>
      <c r="C254" s="61"/>
      <c r="D254" s="34"/>
      <c r="E254" s="44"/>
      <c r="F254" s="15">
        <v>923</v>
      </c>
      <c r="G254" s="34" t="s">
        <v>92</v>
      </c>
      <c r="H254" s="65" t="s">
        <v>365</v>
      </c>
      <c r="I254" s="34" t="s">
        <v>187</v>
      </c>
      <c r="J254" s="50">
        <v>145421.7</v>
      </c>
      <c r="K254" s="50">
        <v>145421.5</v>
      </c>
      <c r="L254" s="66">
        <v>116430</v>
      </c>
      <c r="M254" s="66">
        <v>95400</v>
      </c>
      <c r="N254" s="66">
        <v>78400</v>
      </c>
      <c r="O254" s="66">
        <v>56185</v>
      </c>
    </row>
    <row r="255" spans="1:15" ht="159.75" customHeight="1">
      <c r="A255" s="27" t="s">
        <v>47</v>
      </c>
      <c r="B255" s="62" t="s">
        <v>48</v>
      </c>
      <c r="C255" s="61" t="s">
        <v>591</v>
      </c>
      <c r="D255" s="34" t="s">
        <v>154</v>
      </c>
      <c r="E255" s="44"/>
      <c r="F255" s="15"/>
      <c r="G255" s="44"/>
      <c r="H255" s="47"/>
      <c r="I255" s="44"/>
      <c r="J255" s="16">
        <f aca="true" t="shared" si="23" ref="J255:O255">SUM(J256:J274)</f>
        <v>159441.2</v>
      </c>
      <c r="K255" s="16">
        <f t="shared" si="23"/>
        <v>144984.80000000002</v>
      </c>
      <c r="L255" s="66">
        <f t="shared" si="23"/>
        <v>155977.9</v>
      </c>
      <c r="M255" s="66">
        <f t="shared" si="23"/>
        <v>102499.2</v>
      </c>
      <c r="N255" s="66">
        <f t="shared" si="23"/>
        <v>114994.6</v>
      </c>
      <c r="O255" s="66">
        <f t="shared" si="23"/>
        <v>84495.1</v>
      </c>
    </row>
    <row r="256" spans="1:15" ht="25.5">
      <c r="A256" s="27" t="s">
        <v>47</v>
      </c>
      <c r="B256" s="62" t="s">
        <v>493</v>
      </c>
      <c r="C256" s="61" t="s">
        <v>607</v>
      </c>
      <c r="D256" s="34"/>
      <c r="E256" s="44"/>
      <c r="F256" s="15">
        <v>902</v>
      </c>
      <c r="G256" s="34" t="s">
        <v>92</v>
      </c>
      <c r="H256" s="65" t="s">
        <v>385</v>
      </c>
      <c r="I256" s="34">
        <v>200</v>
      </c>
      <c r="J256" s="16">
        <v>795.4</v>
      </c>
      <c r="K256" s="16">
        <v>795.3</v>
      </c>
      <c r="L256" s="66"/>
      <c r="M256" s="66">
        <v>961.8</v>
      </c>
      <c r="N256" s="66">
        <v>1057.2</v>
      </c>
      <c r="O256" s="66">
        <v>1057.2</v>
      </c>
    </row>
    <row r="257" spans="1:15" ht="12.75">
      <c r="A257" s="27" t="s">
        <v>47</v>
      </c>
      <c r="B257" s="62" t="s">
        <v>493</v>
      </c>
      <c r="C257" s="61"/>
      <c r="D257" s="34"/>
      <c r="E257" s="44"/>
      <c r="F257" s="15">
        <v>902</v>
      </c>
      <c r="G257" s="34" t="s">
        <v>92</v>
      </c>
      <c r="H257" s="65" t="s">
        <v>384</v>
      </c>
      <c r="I257" s="34">
        <v>800</v>
      </c>
      <c r="J257" s="16">
        <v>280.7</v>
      </c>
      <c r="K257" s="16">
        <v>280.4</v>
      </c>
      <c r="L257" s="66"/>
      <c r="M257" s="66"/>
      <c r="N257" s="66"/>
      <c r="O257" s="66"/>
    </row>
    <row r="258" spans="1:15" ht="15.75" customHeight="1">
      <c r="A258" s="27" t="s">
        <v>27</v>
      </c>
      <c r="B258" s="62" t="s">
        <v>493</v>
      </c>
      <c r="C258" s="10"/>
      <c r="D258" s="83"/>
      <c r="E258" s="54"/>
      <c r="F258" s="23" t="s">
        <v>177</v>
      </c>
      <c r="G258" s="36" t="s">
        <v>91</v>
      </c>
      <c r="H258" s="65" t="s">
        <v>395</v>
      </c>
      <c r="I258" s="36" t="s">
        <v>187</v>
      </c>
      <c r="J258" s="53"/>
      <c r="K258" s="16"/>
      <c r="L258" s="16">
        <v>1400</v>
      </c>
      <c r="M258" s="16"/>
      <c r="N258" s="16"/>
      <c r="O258" s="16"/>
    </row>
    <row r="259" spans="1:15" ht="15" customHeight="1">
      <c r="A259" s="27" t="s">
        <v>47</v>
      </c>
      <c r="B259" s="62" t="s">
        <v>496</v>
      </c>
      <c r="C259" s="61"/>
      <c r="D259" s="34"/>
      <c r="E259" s="44"/>
      <c r="F259" s="15" t="s">
        <v>177</v>
      </c>
      <c r="G259" s="34" t="s">
        <v>91</v>
      </c>
      <c r="H259" s="65" t="s">
        <v>361</v>
      </c>
      <c r="I259" s="34" t="s">
        <v>188</v>
      </c>
      <c r="J259" s="16">
        <v>13276.1</v>
      </c>
      <c r="K259" s="16">
        <v>13276</v>
      </c>
      <c r="L259" s="66">
        <v>12545.1</v>
      </c>
      <c r="M259" s="66">
        <v>12717.9</v>
      </c>
      <c r="N259" s="66">
        <v>12717.9</v>
      </c>
      <c r="O259" s="66">
        <v>12717.9</v>
      </c>
    </row>
    <row r="260" spans="1:15" ht="15" customHeight="1">
      <c r="A260" s="27" t="s">
        <v>47</v>
      </c>
      <c r="B260" s="62" t="s">
        <v>493</v>
      </c>
      <c r="C260" s="61"/>
      <c r="D260" s="34"/>
      <c r="E260" s="44"/>
      <c r="F260" s="15" t="s">
        <v>177</v>
      </c>
      <c r="G260" s="34" t="s">
        <v>91</v>
      </c>
      <c r="H260" s="65" t="s">
        <v>361</v>
      </c>
      <c r="I260" s="34" t="s">
        <v>187</v>
      </c>
      <c r="J260" s="16">
        <v>614</v>
      </c>
      <c r="K260" s="16">
        <v>613.7</v>
      </c>
      <c r="L260" s="66">
        <v>581</v>
      </c>
      <c r="M260" s="66">
        <v>415.1</v>
      </c>
      <c r="N260" s="66">
        <v>415.1</v>
      </c>
      <c r="O260" s="66">
        <v>415.1</v>
      </c>
    </row>
    <row r="261" spans="1:15" ht="15" customHeight="1">
      <c r="A261" s="27" t="s">
        <v>47</v>
      </c>
      <c r="B261" s="62" t="s">
        <v>493</v>
      </c>
      <c r="C261" s="61"/>
      <c r="D261" s="34"/>
      <c r="E261" s="44"/>
      <c r="F261" s="15" t="s">
        <v>177</v>
      </c>
      <c r="G261" s="34" t="s">
        <v>91</v>
      </c>
      <c r="H261" s="65" t="s">
        <v>361</v>
      </c>
      <c r="I261" s="34" t="s">
        <v>185</v>
      </c>
      <c r="J261" s="16">
        <v>77.2</v>
      </c>
      <c r="K261" s="16">
        <v>77.1</v>
      </c>
      <c r="L261" s="66">
        <v>65</v>
      </c>
      <c r="M261" s="66">
        <v>44.9</v>
      </c>
      <c r="N261" s="66">
        <v>44.9</v>
      </c>
      <c r="O261" s="66">
        <v>44.9</v>
      </c>
    </row>
    <row r="262" spans="1:15" ht="15" customHeight="1">
      <c r="A262" s="27" t="s">
        <v>47</v>
      </c>
      <c r="B262" s="62" t="s">
        <v>493</v>
      </c>
      <c r="C262" s="61"/>
      <c r="D262" s="34"/>
      <c r="E262" s="44"/>
      <c r="F262" s="15" t="s">
        <v>177</v>
      </c>
      <c r="G262" s="34" t="s">
        <v>8</v>
      </c>
      <c r="H262" s="65" t="s">
        <v>342</v>
      </c>
      <c r="I262" s="34" t="s">
        <v>187</v>
      </c>
      <c r="J262" s="16"/>
      <c r="K262" s="16"/>
      <c r="L262" s="66">
        <v>500</v>
      </c>
      <c r="M262" s="66"/>
      <c r="N262" s="66"/>
      <c r="O262" s="66"/>
    </row>
    <row r="263" spans="1:15" ht="15" customHeight="1">
      <c r="A263" s="27" t="s">
        <v>47</v>
      </c>
      <c r="B263" s="62" t="s">
        <v>493</v>
      </c>
      <c r="C263" s="61"/>
      <c r="D263" s="34"/>
      <c r="E263" s="44"/>
      <c r="F263" s="15" t="s">
        <v>177</v>
      </c>
      <c r="G263" s="34" t="s">
        <v>92</v>
      </c>
      <c r="H263" s="65" t="s">
        <v>390</v>
      </c>
      <c r="I263" s="34">
        <v>200</v>
      </c>
      <c r="J263" s="16"/>
      <c r="K263" s="16"/>
      <c r="L263" s="66">
        <v>5625</v>
      </c>
      <c r="M263" s="66"/>
      <c r="N263" s="66"/>
      <c r="O263" s="66"/>
    </row>
    <row r="264" spans="1:15" ht="15" customHeight="1">
      <c r="A264" s="27" t="s">
        <v>47</v>
      </c>
      <c r="B264" s="62" t="s">
        <v>493</v>
      </c>
      <c r="C264" s="61"/>
      <c r="D264" s="34"/>
      <c r="E264" s="44"/>
      <c r="F264" s="15" t="s">
        <v>177</v>
      </c>
      <c r="G264" s="34" t="s">
        <v>92</v>
      </c>
      <c r="H264" s="65" t="s">
        <v>204</v>
      </c>
      <c r="I264" s="34" t="s">
        <v>185</v>
      </c>
      <c r="J264" s="16"/>
      <c r="K264" s="16"/>
      <c r="L264" s="66">
        <v>1439.9</v>
      </c>
      <c r="M264" s="66">
        <v>1073.2</v>
      </c>
      <c r="N264" s="66">
        <v>973.2</v>
      </c>
      <c r="O264" s="66">
        <v>800</v>
      </c>
    </row>
    <row r="265" spans="1:15" ht="15" customHeight="1">
      <c r="A265" s="27" t="s">
        <v>47</v>
      </c>
      <c r="B265" s="62" t="s">
        <v>493</v>
      </c>
      <c r="C265" s="61"/>
      <c r="D265" s="34"/>
      <c r="E265" s="44"/>
      <c r="F265" s="15" t="s">
        <v>177</v>
      </c>
      <c r="G265" s="34" t="s">
        <v>92</v>
      </c>
      <c r="H265" s="65" t="s">
        <v>342</v>
      </c>
      <c r="I265" s="34" t="s">
        <v>187</v>
      </c>
      <c r="J265" s="16"/>
      <c r="K265" s="16"/>
      <c r="L265" s="66">
        <v>220</v>
      </c>
      <c r="M265" s="66"/>
      <c r="N265" s="66"/>
      <c r="O265" s="66"/>
    </row>
    <row r="266" spans="1:15" ht="15" customHeight="1">
      <c r="A266" s="27" t="s">
        <v>47</v>
      </c>
      <c r="B266" s="62" t="s">
        <v>493</v>
      </c>
      <c r="C266" s="61"/>
      <c r="D266" s="34"/>
      <c r="E266" s="44"/>
      <c r="F266" s="15" t="s">
        <v>177</v>
      </c>
      <c r="G266" s="34" t="s">
        <v>92</v>
      </c>
      <c r="H266" s="65" t="s">
        <v>342</v>
      </c>
      <c r="I266" s="34" t="s">
        <v>187</v>
      </c>
      <c r="J266" s="16"/>
      <c r="K266" s="16"/>
      <c r="L266" s="66">
        <v>200</v>
      </c>
      <c r="M266" s="66"/>
      <c r="N266" s="66"/>
      <c r="O266" s="66"/>
    </row>
    <row r="267" spans="1:15" ht="15" customHeight="1">
      <c r="A267" s="27" t="s">
        <v>47</v>
      </c>
      <c r="B267" s="62" t="s">
        <v>493</v>
      </c>
      <c r="C267" s="61"/>
      <c r="D267" s="34"/>
      <c r="E267" s="44"/>
      <c r="F267" s="15" t="s">
        <v>177</v>
      </c>
      <c r="G267" s="34" t="s">
        <v>92</v>
      </c>
      <c r="H267" s="65" t="s">
        <v>372</v>
      </c>
      <c r="I267" s="34" t="s">
        <v>187</v>
      </c>
      <c r="J267" s="16">
        <v>76110.5</v>
      </c>
      <c r="K267" s="16">
        <v>61660.3</v>
      </c>
      <c r="L267" s="66">
        <v>45000</v>
      </c>
      <c r="M267" s="66">
        <v>48360</v>
      </c>
      <c r="N267" s="66">
        <v>54460</v>
      </c>
      <c r="O267" s="66">
        <v>49460</v>
      </c>
    </row>
    <row r="268" spans="1:15" ht="15" customHeight="1">
      <c r="A268" s="27" t="s">
        <v>47</v>
      </c>
      <c r="B268" s="62" t="s">
        <v>493</v>
      </c>
      <c r="C268" s="61"/>
      <c r="D268" s="34"/>
      <c r="E268" s="44"/>
      <c r="F268" s="15" t="s">
        <v>177</v>
      </c>
      <c r="G268" s="34" t="s">
        <v>92</v>
      </c>
      <c r="H268" s="65" t="s">
        <v>267</v>
      </c>
      <c r="I268" s="34" t="s">
        <v>187</v>
      </c>
      <c r="J268" s="16"/>
      <c r="K268" s="16"/>
      <c r="L268" s="66">
        <v>528</v>
      </c>
      <c r="M268" s="66"/>
      <c r="N268" s="66"/>
      <c r="O268" s="66"/>
    </row>
    <row r="269" spans="1:15" ht="15.75" customHeight="1">
      <c r="A269" s="27" t="s">
        <v>47</v>
      </c>
      <c r="B269" s="62" t="s">
        <v>493</v>
      </c>
      <c r="C269" s="61"/>
      <c r="D269" s="34"/>
      <c r="E269" s="44"/>
      <c r="F269" s="15" t="s">
        <v>122</v>
      </c>
      <c r="G269" s="34" t="s">
        <v>92</v>
      </c>
      <c r="H269" s="65" t="s">
        <v>213</v>
      </c>
      <c r="I269" s="34" t="s">
        <v>187</v>
      </c>
      <c r="J269" s="69"/>
      <c r="K269" s="50"/>
      <c r="L269" s="66">
        <v>873.7</v>
      </c>
      <c r="M269" s="66"/>
      <c r="N269" s="66"/>
      <c r="O269" s="66"/>
    </row>
    <row r="270" spans="1:15" ht="15" customHeight="1">
      <c r="A270" s="27" t="s">
        <v>47</v>
      </c>
      <c r="B270" s="62" t="s">
        <v>493</v>
      </c>
      <c r="C270" s="61"/>
      <c r="D270" s="34"/>
      <c r="E270" s="44"/>
      <c r="F270" s="15">
        <v>923</v>
      </c>
      <c r="G270" s="34" t="s">
        <v>92</v>
      </c>
      <c r="H270" s="65" t="s">
        <v>391</v>
      </c>
      <c r="I270" s="34" t="s">
        <v>187</v>
      </c>
      <c r="J270" s="50">
        <v>17411.8</v>
      </c>
      <c r="K270" s="50">
        <v>17411.6</v>
      </c>
      <c r="L270" s="66">
        <v>11664.5</v>
      </c>
      <c r="M270" s="66"/>
      <c r="N270" s="66"/>
      <c r="O270" s="66"/>
    </row>
    <row r="271" spans="1:15" ht="15" customHeight="1">
      <c r="A271" s="27" t="s">
        <v>47</v>
      </c>
      <c r="B271" s="62" t="s">
        <v>493</v>
      </c>
      <c r="C271" s="61"/>
      <c r="D271" s="34"/>
      <c r="E271" s="44"/>
      <c r="F271" s="15">
        <v>923</v>
      </c>
      <c r="G271" s="34" t="s">
        <v>92</v>
      </c>
      <c r="H271" s="65" t="s">
        <v>364</v>
      </c>
      <c r="I271" s="34">
        <v>200</v>
      </c>
      <c r="J271" s="50">
        <v>48478.3</v>
      </c>
      <c r="K271" s="50">
        <v>48478.3</v>
      </c>
      <c r="L271" s="66">
        <v>24880.7</v>
      </c>
      <c r="M271" s="66">
        <v>30126.3</v>
      </c>
      <c r="N271" s="66">
        <v>35126.3</v>
      </c>
      <c r="O271" s="66">
        <v>15100</v>
      </c>
    </row>
    <row r="272" spans="1:15" ht="15" customHeight="1">
      <c r="A272" s="27" t="s">
        <v>47</v>
      </c>
      <c r="B272" s="62" t="s">
        <v>493</v>
      </c>
      <c r="C272" s="61"/>
      <c r="D272" s="34"/>
      <c r="E272" s="44"/>
      <c r="F272" s="15">
        <v>923</v>
      </c>
      <c r="G272" s="34" t="s">
        <v>92</v>
      </c>
      <c r="H272" s="65" t="s">
        <v>417</v>
      </c>
      <c r="I272" s="34">
        <v>200</v>
      </c>
      <c r="J272" s="50"/>
      <c r="K272" s="50"/>
      <c r="L272" s="66">
        <v>27425</v>
      </c>
      <c r="M272" s="66"/>
      <c r="N272" s="66"/>
      <c r="O272" s="66"/>
    </row>
    <row r="273" spans="1:15" ht="15" customHeight="1">
      <c r="A273" s="27" t="s">
        <v>47</v>
      </c>
      <c r="B273" s="62" t="s">
        <v>493</v>
      </c>
      <c r="C273" s="61"/>
      <c r="D273" s="34"/>
      <c r="E273" s="44"/>
      <c r="F273" s="15">
        <v>923</v>
      </c>
      <c r="G273" s="34" t="s">
        <v>92</v>
      </c>
      <c r="H273" s="65" t="s">
        <v>363</v>
      </c>
      <c r="I273" s="34" t="s">
        <v>187</v>
      </c>
      <c r="J273" s="50"/>
      <c r="K273" s="50"/>
      <c r="L273" s="66">
        <v>14050</v>
      </c>
      <c r="M273" s="66">
        <v>5300</v>
      </c>
      <c r="N273" s="66">
        <v>6000</v>
      </c>
      <c r="O273" s="66">
        <v>2700</v>
      </c>
    </row>
    <row r="274" spans="1:15" ht="13.5" customHeight="1">
      <c r="A274" s="27" t="s">
        <v>47</v>
      </c>
      <c r="B274" s="62" t="s">
        <v>493</v>
      </c>
      <c r="C274" s="61"/>
      <c r="D274" s="34"/>
      <c r="E274" s="44"/>
      <c r="F274" s="15">
        <v>923</v>
      </c>
      <c r="G274" s="34" t="s">
        <v>92</v>
      </c>
      <c r="H274" s="65" t="s">
        <v>362</v>
      </c>
      <c r="I274" s="34" t="s">
        <v>187</v>
      </c>
      <c r="J274" s="50">
        <v>2397.2</v>
      </c>
      <c r="K274" s="50">
        <v>2392.1</v>
      </c>
      <c r="L274" s="66">
        <v>8980</v>
      </c>
      <c r="M274" s="66">
        <v>3500</v>
      </c>
      <c r="N274" s="66">
        <v>4200</v>
      </c>
      <c r="O274" s="66">
        <v>2200</v>
      </c>
    </row>
    <row r="275" spans="1:15" ht="397.5" customHeight="1">
      <c r="A275" s="27" t="s">
        <v>49</v>
      </c>
      <c r="B275" s="62" t="s">
        <v>516</v>
      </c>
      <c r="C275" s="61" t="s">
        <v>592</v>
      </c>
      <c r="D275" s="34" t="s">
        <v>155</v>
      </c>
      <c r="E275" s="44"/>
      <c r="F275" s="15"/>
      <c r="G275" s="44"/>
      <c r="H275" s="47"/>
      <c r="I275" s="44"/>
      <c r="J275" s="16">
        <f aca="true" t="shared" si="24" ref="J275:O275">SUM(J276:J289)</f>
        <v>38434.4</v>
      </c>
      <c r="K275" s="16">
        <f t="shared" si="24"/>
        <v>22408.2</v>
      </c>
      <c r="L275" s="66">
        <f t="shared" si="24"/>
        <v>39907.5</v>
      </c>
      <c r="M275" s="66">
        <f t="shared" si="24"/>
        <v>35260.700000000004</v>
      </c>
      <c r="N275" s="66">
        <f t="shared" si="24"/>
        <v>24260.7</v>
      </c>
      <c r="O275" s="66">
        <f t="shared" si="24"/>
        <v>24260.7</v>
      </c>
    </row>
    <row r="276" spans="1:15" ht="15" customHeight="1">
      <c r="A276" s="27" t="s">
        <v>49</v>
      </c>
      <c r="B276" s="62" t="s">
        <v>496</v>
      </c>
      <c r="C276" s="61"/>
      <c r="D276" s="34"/>
      <c r="E276" s="44"/>
      <c r="F276" s="15" t="s">
        <v>166</v>
      </c>
      <c r="G276" s="34" t="s">
        <v>91</v>
      </c>
      <c r="H276" s="65" t="s">
        <v>227</v>
      </c>
      <c r="I276" s="34" t="s">
        <v>188</v>
      </c>
      <c r="J276" s="16">
        <v>6772.8</v>
      </c>
      <c r="K276" s="16">
        <v>6772.6</v>
      </c>
      <c r="L276" s="66">
        <v>7082.2</v>
      </c>
      <c r="M276" s="66">
        <v>8019.2</v>
      </c>
      <c r="N276" s="66">
        <v>8019.2</v>
      </c>
      <c r="O276" s="66">
        <v>8019.2</v>
      </c>
    </row>
    <row r="277" spans="1:15" ht="15" customHeight="1">
      <c r="A277" s="27" t="s">
        <v>49</v>
      </c>
      <c r="B277" s="62" t="s">
        <v>493</v>
      </c>
      <c r="C277" s="61"/>
      <c r="D277" s="34"/>
      <c r="E277" s="44"/>
      <c r="F277" s="15" t="s">
        <v>166</v>
      </c>
      <c r="G277" s="34" t="s">
        <v>91</v>
      </c>
      <c r="H277" s="65" t="s">
        <v>227</v>
      </c>
      <c r="I277" s="34" t="s">
        <v>187</v>
      </c>
      <c r="J277" s="16">
        <v>599.9</v>
      </c>
      <c r="K277" s="16">
        <v>599.6</v>
      </c>
      <c r="L277" s="66">
        <v>419.6</v>
      </c>
      <c r="M277" s="66">
        <v>255</v>
      </c>
      <c r="N277" s="66">
        <v>255</v>
      </c>
      <c r="O277" s="66">
        <v>255</v>
      </c>
    </row>
    <row r="278" spans="1:15" ht="15" customHeight="1">
      <c r="A278" s="27" t="s">
        <v>49</v>
      </c>
      <c r="B278" s="62" t="s">
        <v>498</v>
      </c>
      <c r="C278" s="61"/>
      <c r="D278" s="34"/>
      <c r="E278" s="44"/>
      <c r="F278" s="15" t="s">
        <v>166</v>
      </c>
      <c r="G278" s="34" t="s">
        <v>91</v>
      </c>
      <c r="H278" s="65" t="s">
        <v>227</v>
      </c>
      <c r="I278" s="34" t="s">
        <v>187</v>
      </c>
      <c r="J278" s="16">
        <v>10.7</v>
      </c>
      <c r="K278" s="16">
        <v>10.6</v>
      </c>
      <c r="L278" s="66">
        <v>10</v>
      </c>
      <c r="M278" s="66">
        <v>120</v>
      </c>
      <c r="N278" s="66">
        <v>120</v>
      </c>
      <c r="O278" s="66">
        <v>120</v>
      </c>
    </row>
    <row r="279" spans="1:15" ht="15" customHeight="1">
      <c r="A279" s="27" t="s">
        <v>49</v>
      </c>
      <c r="B279" s="62" t="s">
        <v>493</v>
      </c>
      <c r="C279" s="61"/>
      <c r="D279" s="34"/>
      <c r="E279" s="44"/>
      <c r="F279" s="15" t="s">
        <v>166</v>
      </c>
      <c r="G279" s="34" t="s">
        <v>91</v>
      </c>
      <c r="H279" s="65" t="s">
        <v>227</v>
      </c>
      <c r="I279" s="34" t="s">
        <v>185</v>
      </c>
      <c r="J279" s="16">
        <v>8.6</v>
      </c>
      <c r="K279" s="16">
        <v>8.6</v>
      </c>
      <c r="L279" s="66">
        <v>10</v>
      </c>
      <c r="M279" s="66">
        <v>9</v>
      </c>
      <c r="N279" s="66">
        <v>9</v>
      </c>
      <c r="O279" s="66">
        <v>9</v>
      </c>
    </row>
    <row r="280" spans="1:15" ht="15" customHeight="1">
      <c r="A280" s="27" t="s">
        <v>49</v>
      </c>
      <c r="B280" s="62" t="s">
        <v>493</v>
      </c>
      <c r="C280" s="61"/>
      <c r="D280" s="34"/>
      <c r="E280" s="44"/>
      <c r="F280" s="15" t="s">
        <v>166</v>
      </c>
      <c r="G280" s="34" t="s">
        <v>90</v>
      </c>
      <c r="H280" s="65" t="s">
        <v>310</v>
      </c>
      <c r="I280" s="34" t="s">
        <v>187</v>
      </c>
      <c r="J280" s="16">
        <v>16000</v>
      </c>
      <c r="K280" s="16"/>
      <c r="L280" s="66"/>
      <c r="M280" s="66"/>
      <c r="N280" s="66"/>
      <c r="O280" s="66"/>
    </row>
    <row r="281" spans="1:15" ht="15" customHeight="1">
      <c r="A281" s="27" t="s">
        <v>49</v>
      </c>
      <c r="B281" s="62" t="s">
        <v>493</v>
      </c>
      <c r="C281" s="61"/>
      <c r="D281" s="34"/>
      <c r="E281" s="44"/>
      <c r="F281" s="15" t="s">
        <v>166</v>
      </c>
      <c r="G281" s="34" t="s">
        <v>90</v>
      </c>
      <c r="H281" s="65" t="s">
        <v>376</v>
      </c>
      <c r="I281" s="34" t="s">
        <v>187</v>
      </c>
      <c r="J281" s="16"/>
      <c r="K281" s="16"/>
      <c r="L281" s="66">
        <v>11000</v>
      </c>
      <c r="M281" s="66">
        <v>11000</v>
      </c>
      <c r="N281" s="66"/>
      <c r="O281" s="66"/>
    </row>
    <row r="282" spans="1:15" ht="15" customHeight="1">
      <c r="A282" s="27" t="s">
        <v>49</v>
      </c>
      <c r="B282" s="62" t="s">
        <v>498</v>
      </c>
      <c r="C282" s="61"/>
      <c r="D282" s="34"/>
      <c r="E282" s="44"/>
      <c r="F282" s="15" t="s">
        <v>166</v>
      </c>
      <c r="G282" s="34" t="s">
        <v>90</v>
      </c>
      <c r="H282" s="65" t="s">
        <v>311</v>
      </c>
      <c r="I282" s="34" t="s">
        <v>187</v>
      </c>
      <c r="J282" s="16">
        <v>390.2</v>
      </c>
      <c r="K282" s="16">
        <v>390.1</v>
      </c>
      <c r="L282" s="66"/>
      <c r="M282" s="66"/>
      <c r="N282" s="66"/>
      <c r="O282" s="66"/>
    </row>
    <row r="283" spans="1:15" ht="17.25" customHeight="1">
      <c r="A283" s="27" t="s">
        <v>49</v>
      </c>
      <c r="B283" s="62" t="s">
        <v>493</v>
      </c>
      <c r="C283" s="61"/>
      <c r="D283" s="34"/>
      <c r="E283" s="44"/>
      <c r="F283" s="15" t="s">
        <v>117</v>
      </c>
      <c r="G283" s="34" t="s">
        <v>90</v>
      </c>
      <c r="H283" s="65" t="s">
        <v>377</v>
      </c>
      <c r="I283" s="34" t="s">
        <v>187</v>
      </c>
      <c r="J283" s="16">
        <v>6640.8</v>
      </c>
      <c r="K283" s="16">
        <v>6640.7</v>
      </c>
      <c r="L283" s="66">
        <v>9083.7</v>
      </c>
      <c r="M283" s="66">
        <v>6546.4</v>
      </c>
      <c r="N283" s="66">
        <v>6546.4</v>
      </c>
      <c r="O283" s="66">
        <v>6546.4</v>
      </c>
    </row>
    <row r="284" spans="1:15" ht="15" customHeight="1">
      <c r="A284" s="27" t="s">
        <v>49</v>
      </c>
      <c r="B284" s="62" t="s">
        <v>493</v>
      </c>
      <c r="C284" s="61"/>
      <c r="D284" s="34"/>
      <c r="E284" s="44"/>
      <c r="F284" s="15" t="s">
        <v>166</v>
      </c>
      <c r="G284" s="34" t="s">
        <v>118</v>
      </c>
      <c r="H284" s="65" t="s">
        <v>207</v>
      </c>
      <c r="I284" s="34" t="s">
        <v>185</v>
      </c>
      <c r="J284" s="16">
        <v>91.5</v>
      </c>
      <c r="K284" s="16">
        <v>91.4</v>
      </c>
      <c r="L284" s="66"/>
      <c r="M284" s="66"/>
      <c r="N284" s="66"/>
      <c r="O284" s="66"/>
    </row>
    <row r="285" spans="1:15" ht="121.5" customHeight="1">
      <c r="A285" s="27" t="s">
        <v>49</v>
      </c>
      <c r="B285" s="62" t="s">
        <v>501</v>
      </c>
      <c r="C285" s="61" t="s">
        <v>464</v>
      </c>
      <c r="D285" s="34"/>
      <c r="E285" s="44"/>
      <c r="F285" s="15" t="s">
        <v>122</v>
      </c>
      <c r="G285" s="34" t="s">
        <v>90</v>
      </c>
      <c r="H285" s="65" t="s">
        <v>380</v>
      </c>
      <c r="I285" s="34" t="s">
        <v>193</v>
      </c>
      <c r="J285" s="16">
        <v>3886.2</v>
      </c>
      <c r="K285" s="16">
        <v>3861.1</v>
      </c>
      <c r="L285" s="66">
        <v>4318.1</v>
      </c>
      <c r="M285" s="66">
        <v>5145.6</v>
      </c>
      <c r="N285" s="66">
        <v>5145.6</v>
      </c>
      <c r="O285" s="66">
        <v>5145.6</v>
      </c>
    </row>
    <row r="286" spans="1:15" ht="15" customHeight="1">
      <c r="A286" s="27" t="s">
        <v>49</v>
      </c>
      <c r="B286" s="62" t="s">
        <v>493</v>
      </c>
      <c r="C286" s="61"/>
      <c r="D286" s="34"/>
      <c r="E286" s="44"/>
      <c r="F286" s="15" t="s">
        <v>132</v>
      </c>
      <c r="G286" s="34" t="s">
        <v>90</v>
      </c>
      <c r="H286" s="65" t="s">
        <v>386</v>
      </c>
      <c r="I286" s="34" t="s">
        <v>199</v>
      </c>
      <c r="J286" s="16"/>
      <c r="K286" s="16"/>
      <c r="L286" s="66">
        <v>4278.8</v>
      </c>
      <c r="M286" s="66"/>
      <c r="N286" s="66"/>
      <c r="O286" s="66"/>
    </row>
    <row r="287" spans="1:15" ht="15" customHeight="1">
      <c r="A287" s="27" t="s">
        <v>49</v>
      </c>
      <c r="B287" s="62" t="s">
        <v>496</v>
      </c>
      <c r="C287" s="61"/>
      <c r="D287" s="34"/>
      <c r="E287" s="44"/>
      <c r="F287" s="15" t="s">
        <v>132</v>
      </c>
      <c r="G287" s="34" t="s">
        <v>90</v>
      </c>
      <c r="H287" s="65" t="s">
        <v>224</v>
      </c>
      <c r="I287" s="34" t="s">
        <v>188</v>
      </c>
      <c r="J287" s="21">
        <v>3697.9</v>
      </c>
      <c r="K287" s="16">
        <v>3697.8</v>
      </c>
      <c r="L287" s="66">
        <v>3476.9</v>
      </c>
      <c r="M287" s="66">
        <v>3937.3</v>
      </c>
      <c r="N287" s="66">
        <v>3937.3</v>
      </c>
      <c r="O287" s="66">
        <v>3937.3</v>
      </c>
    </row>
    <row r="288" spans="1:15" ht="15" customHeight="1">
      <c r="A288" s="27" t="s">
        <v>49</v>
      </c>
      <c r="B288" s="62" t="s">
        <v>493</v>
      </c>
      <c r="C288" s="61"/>
      <c r="D288" s="34"/>
      <c r="E288" s="44"/>
      <c r="F288" s="15" t="s">
        <v>132</v>
      </c>
      <c r="G288" s="34" t="s">
        <v>90</v>
      </c>
      <c r="H288" s="65" t="s">
        <v>224</v>
      </c>
      <c r="I288" s="34" t="s">
        <v>187</v>
      </c>
      <c r="J288" s="21">
        <v>335.8</v>
      </c>
      <c r="K288" s="16">
        <v>335.7</v>
      </c>
      <c r="L288" s="66">
        <v>227.5</v>
      </c>
      <c r="M288" s="66">
        <v>227.9</v>
      </c>
      <c r="N288" s="66">
        <v>227.9</v>
      </c>
      <c r="O288" s="66">
        <v>227.9</v>
      </c>
    </row>
    <row r="289" spans="1:15" ht="15" customHeight="1">
      <c r="A289" s="27" t="s">
        <v>49</v>
      </c>
      <c r="B289" s="62" t="s">
        <v>495</v>
      </c>
      <c r="C289" s="61"/>
      <c r="D289" s="34"/>
      <c r="E289" s="44"/>
      <c r="F289" s="15" t="s">
        <v>132</v>
      </c>
      <c r="G289" s="34" t="s">
        <v>90</v>
      </c>
      <c r="H289" s="65" t="s">
        <v>224</v>
      </c>
      <c r="I289" s="34" t="s">
        <v>185</v>
      </c>
      <c r="J289" s="21"/>
      <c r="K289" s="16"/>
      <c r="L289" s="66">
        <v>0.7</v>
      </c>
      <c r="M289" s="66">
        <v>0.3</v>
      </c>
      <c r="N289" s="66">
        <v>0.3</v>
      </c>
      <c r="O289" s="66">
        <v>0.3</v>
      </c>
    </row>
    <row r="290" spans="1:15" ht="210" customHeight="1">
      <c r="A290" s="27" t="s">
        <v>50</v>
      </c>
      <c r="B290" s="62" t="s">
        <v>443</v>
      </c>
      <c r="C290" s="61" t="s">
        <v>593</v>
      </c>
      <c r="D290" s="34" t="s">
        <v>155</v>
      </c>
      <c r="E290" s="44"/>
      <c r="F290" s="34"/>
      <c r="G290" s="34"/>
      <c r="H290" s="65"/>
      <c r="I290" s="34"/>
      <c r="J290" s="16">
        <f aca="true" t="shared" si="25" ref="J290:O290">SUM(J291:J291)</f>
        <v>11273.6</v>
      </c>
      <c r="K290" s="16">
        <f t="shared" si="25"/>
        <v>11273.5</v>
      </c>
      <c r="L290" s="16">
        <f t="shared" si="25"/>
        <v>12471.4</v>
      </c>
      <c r="M290" s="16">
        <f t="shared" si="25"/>
        <v>13724.6</v>
      </c>
      <c r="N290" s="16">
        <f t="shared" si="25"/>
        <v>13724.6</v>
      </c>
      <c r="O290" s="16">
        <f t="shared" si="25"/>
        <v>13724.6</v>
      </c>
    </row>
    <row r="291" spans="1:15" ht="102">
      <c r="A291" s="27" t="s">
        <v>50</v>
      </c>
      <c r="B291" s="62" t="s">
        <v>501</v>
      </c>
      <c r="C291" s="61" t="s">
        <v>578</v>
      </c>
      <c r="D291" s="34"/>
      <c r="E291" s="44"/>
      <c r="F291" s="34">
        <v>921</v>
      </c>
      <c r="G291" s="34" t="s">
        <v>118</v>
      </c>
      <c r="H291" s="65" t="s">
        <v>380</v>
      </c>
      <c r="I291" s="34" t="s">
        <v>193</v>
      </c>
      <c r="J291" s="16">
        <v>11273.6</v>
      </c>
      <c r="K291" s="16">
        <v>11273.5</v>
      </c>
      <c r="L291" s="16">
        <v>12471.4</v>
      </c>
      <c r="M291" s="16">
        <v>13724.6</v>
      </c>
      <c r="N291" s="16">
        <v>13724.6</v>
      </c>
      <c r="O291" s="16">
        <v>13724.6</v>
      </c>
    </row>
    <row r="292" spans="1:15" ht="55.5" customHeight="1">
      <c r="A292" s="27" t="s">
        <v>52</v>
      </c>
      <c r="B292" s="62" t="s">
        <v>517</v>
      </c>
      <c r="C292" s="61"/>
      <c r="D292" s="34"/>
      <c r="E292" s="44"/>
      <c r="F292" s="34"/>
      <c r="G292" s="34"/>
      <c r="H292" s="65"/>
      <c r="I292" s="34"/>
      <c r="J292" s="16">
        <f aca="true" t="shared" si="26" ref="J292:O292">SUM(J293:J293)</f>
        <v>0</v>
      </c>
      <c r="K292" s="16">
        <f t="shared" si="26"/>
        <v>0</v>
      </c>
      <c r="L292" s="16">
        <f t="shared" si="26"/>
        <v>0</v>
      </c>
      <c r="M292" s="16">
        <f t="shared" si="26"/>
        <v>0</v>
      </c>
      <c r="N292" s="16">
        <f t="shared" si="26"/>
        <v>0</v>
      </c>
      <c r="O292" s="16">
        <f t="shared" si="26"/>
        <v>0</v>
      </c>
    </row>
    <row r="293" spans="1:15" ht="15" customHeight="1">
      <c r="A293" s="27" t="s">
        <v>52</v>
      </c>
      <c r="B293" s="62" t="s">
        <v>493</v>
      </c>
      <c r="C293" s="61"/>
      <c r="D293" s="34"/>
      <c r="E293" s="44"/>
      <c r="F293" s="34"/>
      <c r="G293" s="34"/>
      <c r="H293" s="65"/>
      <c r="I293" s="34"/>
      <c r="J293" s="16"/>
      <c r="K293" s="16"/>
      <c r="L293" s="16"/>
      <c r="M293" s="16"/>
      <c r="N293" s="16"/>
      <c r="O293" s="16"/>
    </row>
    <row r="294" spans="1:15" ht="305.25" customHeight="1">
      <c r="A294" s="27" t="s">
        <v>53</v>
      </c>
      <c r="B294" s="62" t="s">
        <v>518</v>
      </c>
      <c r="C294" s="61" t="s">
        <v>451</v>
      </c>
      <c r="D294" s="34" t="s">
        <v>156</v>
      </c>
      <c r="E294" s="44"/>
      <c r="F294" s="34"/>
      <c r="G294" s="34"/>
      <c r="H294" s="65"/>
      <c r="I294" s="34"/>
      <c r="J294" s="16">
        <f aca="true" t="shared" si="27" ref="J294:O294">SUM(J295:J303)</f>
        <v>12801.3</v>
      </c>
      <c r="K294" s="16">
        <f t="shared" si="27"/>
        <v>1401.1</v>
      </c>
      <c r="L294" s="16">
        <f t="shared" si="27"/>
        <v>31364.9</v>
      </c>
      <c r="M294" s="16">
        <f t="shared" si="27"/>
        <v>17250</v>
      </c>
      <c r="N294" s="16">
        <f t="shared" si="27"/>
        <v>15095</v>
      </c>
      <c r="O294" s="16">
        <f t="shared" si="27"/>
        <v>19710</v>
      </c>
    </row>
    <row r="295" spans="1:15" s="75" customFormat="1" ht="129.75" customHeight="1">
      <c r="A295" s="27" t="s">
        <v>53</v>
      </c>
      <c r="B295" s="62" t="s">
        <v>493</v>
      </c>
      <c r="C295" s="61" t="s">
        <v>452</v>
      </c>
      <c r="D295" s="34"/>
      <c r="E295" s="44"/>
      <c r="F295" s="34">
        <v>923</v>
      </c>
      <c r="G295" s="34" t="s">
        <v>92</v>
      </c>
      <c r="H295" s="65" t="s">
        <v>405</v>
      </c>
      <c r="I295" s="34" t="s">
        <v>187</v>
      </c>
      <c r="J295" s="16"/>
      <c r="K295" s="16"/>
      <c r="L295" s="16">
        <v>200</v>
      </c>
      <c r="M295" s="16">
        <v>200</v>
      </c>
      <c r="N295" s="16">
        <v>200</v>
      </c>
      <c r="O295" s="16">
        <v>200</v>
      </c>
    </row>
    <row r="296" spans="1:15" ht="13.5" customHeight="1">
      <c r="A296" s="27" t="s">
        <v>53</v>
      </c>
      <c r="B296" s="62" t="s">
        <v>498</v>
      </c>
      <c r="C296" s="61"/>
      <c r="D296" s="34"/>
      <c r="E296" s="44"/>
      <c r="F296" s="34" t="s">
        <v>177</v>
      </c>
      <c r="G296" s="34" t="s">
        <v>92</v>
      </c>
      <c r="H296" s="65" t="s">
        <v>406</v>
      </c>
      <c r="I296" s="34" t="s">
        <v>187</v>
      </c>
      <c r="J296" s="16"/>
      <c r="K296" s="16"/>
      <c r="L296" s="16">
        <v>961</v>
      </c>
      <c r="M296" s="16">
        <v>1500</v>
      </c>
      <c r="N296" s="16">
        <v>1500</v>
      </c>
      <c r="O296" s="16">
        <v>1500</v>
      </c>
    </row>
    <row r="297" spans="1:15" ht="13.5" customHeight="1">
      <c r="A297" s="27" t="s">
        <v>53</v>
      </c>
      <c r="B297" s="62" t="s">
        <v>498</v>
      </c>
      <c r="C297" s="61"/>
      <c r="D297" s="34"/>
      <c r="E297" s="44"/>
      <c r="F297" s="34" t="s">
        <v>122</v>
      </c>
      <c r="G297" s="34" t="s">
        <v>86</v>
      </c>
      <c r="H297" s="34" t="s">
        <v>407</v>
      </c>
      <c r="I297" s="34" t="s">
        <v>187</v>
      </c>
      <c r="J297" s="16">
        <v>801.3</v>
      </c>
      <c r="K297" s="16">
        <v>801.1</v>
      </c>
      <c r="L297" s="16">
        <v>1705</v>
      </c>
      <c r="M297" s="16">
        <v>1210</v>
      </c>
      <c r="N297" s="16">
        <v>1105</v>
      </c>
      <c r="O297" s="16">
        <v>2105</v>
      </c>
    </row>
    <row r="298" spans="1:15" ht="13.5" customHeight="1">
      <c r="A298" s="27" t="s">
        <v>53</v>
      </c>
      <c r="B298" s="62" t="s">
        <v>501</v>
      </c>
      <c r="C298" s="61"/>
      <c r="D298" s="34"/>
      <c r="E298" s="44"/>
      <c r="F298" s="34" t="s">
        <v>122</v>
      </c>
      <c r="G298" s="34" t="s">
        <v>86</v>
      </c>
      <c r="H298" s="34" t="s">
        <v>407</v>
      </c>
      <c r="I298" s="34" t="s">
        <v>193</v>
      </c>
      <c r="J298" s="16"/>
      <c r="K298" s="16"/>
      <c r="L298" s="16">
        <v>830</v>
      </c>
      <c r="M298" s="16">
        <v>1390</v>
      </c>
      <c r="N298" s="16">
        <v>640</v>
      </c>
      <c r="O298" s="16">
        <v>3505</v>
      </c>
    </row>
    <row r="299" spans="1:15" ht="13.5" customHeight="1">
      <c r="A299" s="27" t="s">
        <v>53</v>
      </c>
      <c r="B299" s="62" t="s">
        <v>498</v>
      </c>
      <c r="C299" s="61"/>
      <c r="D299" s="34"/>
      <c r="E299" s="44"/>
      <c r="F299" s="34" t="s">
        <v>122</v>
      </c>
      <c r="G299" s="34" t="s">
        <v>86</v>
      </c>
      <c r="H299" s="34" t="s">
        <v>408</v>
      </c>
      <c r="I299" s="34" t="s">
        <v>187</v>
      </c>
      <c r="J299" s="16"/>
      <c r="K299" s="16"/>
      <c r="L299" s="16">
        <v>1250</v>
      </c>
      <c r="M299" s="16">
        <v>1450</v>
      </c>
      <c r="N299" s="16">
        <v>650</v>
      </c>
      <c r="O299" s="16">
        <v>600</v>
      </c>
    </row>
    <row r="300" spans="1:15" ht="13.5" customHeight="1">
      <c r="A300" s="27" t="s">
        <v>53</v>
      </c>
      <c r="B300" s="62" t="s">
        <v>501</v>
      </c>
      <c r="C300" s="61"/>
      <c r="D300" s="34"/>
      <c r="E300" s="44"/>
      <c r="F300" s="34" t="s">
        <v>122</v>
      </c>
      <c r="G300" s="34" t="s">
        <v>86</v>
      </c>
      <c r="H300" s="34" t="s">
        <v>408</v>
      </c>
      <c r="I300" s="34" t="s">
        <v>193</v>
      </c>
      <c r="J300" s="16"/>
      <c r="K300" s="16"/>
      <c r="L300" s="16">
        <v>4200</v>
      </c>
      <c r="M300" s="16">
        <v>3650</v>
      </c>
      <c r="N300" s="16">
        <v>3050</v>
      </c>
      <c r="O300" s="16">
        <v>3850</v>
      </c>
    </row>
    <row r="301" spans="1:15" ht="13.5" customHeight="1">
      <c r="A301" s="27" t="s">
        <v>53</v>
      </c>
      <c r="B301" s="62" t="s">
        <v>501</v>
      </c>
      <c r="C301" s="61"/>
      <c r="D301" s="34"/>
      <c r="E301" s="44"/>
      <c r="F301" s="34" t="s">
        <v>122</v>
      </c>
      <c r="G301" s="34" t="s">
        <v>174</v>
      </c>
      <c r="H301" s="34" t="s">
        <v>418</v>
      </c>
      <c r="I301" s="34" t="s">
        <v>193</v>
      </c>
      <c r="J301" s="16">
        <v>12000</v>
      </c>
      <c r="K301" s="16">
        <v>600</v>
      </c>
      <c r="L301" s="16">
        <v>11268.9</v>
      </c>
      <c r="M301" s="16"/>
      <c r="N301" s="53"/>
      <c r="O301" s="21"/>
    </row>
    <row r="302" spans="1:15" ht="13.5" customHeight="1">
      <c r="A302" s="27" t="s">
        <v>53</v>
      </c>
      <c r="B302" s="62" t="s">
        <v>501</v>
      </c>
      <c r="C302" s="61"/>
      <c r="D302" s="34"/>
      <c r="E302" s="44"/>
      <c r="F302" s="34" t="s">
        <v>122</v>
      </c>
      <c r="G302" s="34" t="s">
        <v>174</v>
      </c>
      <c r="H302" s="34" t="s">
        <v>404</v>
      </c>
      <c r="I302" s="34" t="s">
        <v>193</v>
      </c>
      <c r="J302" s="16"/>
      <c r="K302" s="16"/>
      <c r="L302" s="16">
        <v>6550</v>
      </c>
      <c r="M302" s="16">
        <v>3450</v>
      </c>
      <c r="N302" s="53">
        <v>3550</v>
      </c>
      <c r="O302" s="16">
        <v>3550</v>
      </c>
    </row>
    <row r="303" spans="1:15" ht="13.5" customHeight="1">
      <c r="A303" s="27" t="s">
        <v>53</v>
      </c>
      <c r="B303" s="62" t="s">
        <v>493</v>
      </c>
      <c r="C303" s="61"/>
      <c r="D303" s="34"/>
      <c r="E303" s="44"/>
      <c r="F303" s="34" t="s">
        <v>122</v>
      </c>
      <c r="G303" s="34" t="s">
        <v>174</v>
      </c>
      <c r="H303" s="34" t="s">
        <v>326</v>
      </c>
      <c r="I303" s="34" t="s">
        <v>187</v>
      </c>
      <c r="J303" s="16"/>
      <c r="K303" s="16"/>
      <c r="L303" s="16">
        <v>4400</v>
      </c>
      <c r="M303" s="16">
        <v>4400</v>
      </c>
      <c r="N303" s="16">
        <v>4400</v>
      </c>
      <c r="O303" s="16">
        <v>4400</v>
      </c>
    </row>
    <row r="304" spans="1:15" ht="123.75" customHeight="1">
      <c r="A304" s="27" t="s">
        <v>54</v>
      </c>
      <c r="B304" s="62" t="s">
        <v>519</v>
      </c>
      <c r="C304" s="61" t="s">
        <v>594</v>
      </c>
      <c r="D304" s="34" t="s">
        <v>156</v>
      </c>
      <c r="E304" s="44"/>
      <c r="F304" s="34"/>
      <c r="G304" s="34"/>
      <c r="H304" s="34"/>
      <c r="I304" s="34"/>
      <c r="J304" s="16">
        <f aca="true" t="shared" si="28" ref="J304:O304">SUM(J305:J305)</f>
        <v>39231.1</v>
      </c>
      <c r="K304" s="16">
        <f t="shared" si="28"/>
        <v>39231.1</v>
      </c>
      <c r="L304" s="16">
        <f t="shared" si="28"/>
        <v>41094.3</v>
      </c>
      <c r="M304" s="16">
        <f t="shared" si="28"/>
        <v>43067</v>
      </c>
      <c r="N304" s="16">
        <f t="shared" si="28"/>
        <v>43067</v>
      </c>
      <c r="O304" s="16">
        <f t="shared" si="28"/>
        <v>43067</v>
      </c>
    </row>
    <row r="305" spans="1:15" ht="271.5" customHeight="1">
      <c r="A305" s="27" t="s">
        <v>54</v>
      </c>
      <c r="B305" s="62" t="s">
        <v>501</v>
      </c>
      <c r="C305" s="61" t="s">
        <v>465</v>
      </c>
      <c r="D305" s="34"/>
      <c r="E305" s="44"/>
      <c r="F305" s="34" t="s">
        <v>122</v>
      </c>
      <c r="G305" s="34" t="s">
        <v>86</v>
      </c>
      <c r="H305" s="34" t="s">
        <v>409</v>
      </c>
      <c r="I305" s="34" t="s">
        <v>193</v>
      </c>
      <c r="J305" s="16">
        <v>39231.1</v>
      </c>
      <c r="K305" s="16">
        <v>39231.1</v>
      </c>
      <c r="L305" s="16">
        <v>41094.3</v>
      </c>
      <c r="M305" s="16">
        <v>43067</v>
      </c>
      <c r="N305" s="16">
        <v>43067</v>
      </c>
      <c r="O305" s="16">
        <v>43067</v>
      </c>
    </row>
    <row r="306" spans="1:15" ht="66.75" customHeight="1">
      <c r="A306" s="27" t="s">
        <v>55</v>
      </c>
      <c r="B306" s="62" t="s">
        <v>520</v>
      </c>
      <c r="C306" s="61" t="s">
        <v>594</v>
      </c>
      <c r="D306" s="34" t="s">
        <v>168</v>
      </c>
      <c r="E306" s="44"/>
      <c r="F306" s="34"/>
      <c r="G306" s="34"/>
      <c r="H306" s="34"/>
      <c r="I306" s="34"/>
      <c r="J306" s="16">
        <f aca="true" t="shared" si="29" ref="J306:O306">SUM(J307:J308)</f>
        <v>8596.4</v>
      </c>
      <c r="K306" s="16">
        <f t="shared" si="29"/>
        <v>8478.8</v>
      </c>
      <c r="L306" s="16">
        <f t="shared" si="29"/>
        <v>7900</v>
      </c>
      <c r="M306" s="16">
        <f t="shared" si="29"/>
        <v>7915</v>
      </c>
      <c r="N306" s="16">
        <f t="shared" si="29"/>
        <v>9570</v>
      </c>
      <c r="O306" s="16">
        <f t="shared" si="29"/>
        <v>9905</v>
      </c>
    </row>
    <row r="307" spans="1:15" ht="15" customHeight="1">
      <c r="A307" s="27" t="s">
        <v>55</v>
      </c>
      <c r="B307" s="62" t="s">
        <v>493</v>
      </c>
      <c r="C307" s="61"/>
      <c r="D307" s="34"/>
      <c r="E307" s="44"/>
      <c r="F307" s="34" t="s">
        <v>122</v>
      </c>
      <c r="G307" s="34" t="s">
        <v>90</v>
      </c>
      <c r="H307" s="34" t="s">
        <v>222</v>
      </c>
      <c r="I307" s="34" t="s">
        <v>187</v>
      </c>
      <c r="J307" s="16">
        <v>6291.4</v>
      </c>
      <c r="K307" s="16">
        <v>6173.8</v>
      </c>
      <c r="L307" s="16">
        <v>4000</v>
      </c>
      <c r="M307" s="16">
        <v>4000</v>
      </c>
      <c r="N307" s="16">
        <v>4000</v>
      </c>
      <c r="O307" s="16">
        <v>4000</v>
      </c>
    </row>
    <row r="308" spans="1:15" ht="15" customHeight="1">
      <c r="A308" s="27" t="s">
        <v>55</v>
      </c>
      <c r="B308" s="62" t="s">
        <v>493</v>
      </c>
      <c r="C308" s="61"/>
      <c r="D308" s="34"/>
      <c r="E308" s="44"/>
      <c r="F308" s="34" t="s">
        <v>122</v>
      </c>
      <c r="G308" s="34" t="s">
        <v>90</v>
      </c>
      <c r="H308" s="34" t="s">
        <v>383</v>
      </c>
      <c r="I308" s="34" t="s">
        <v>185</v>
      </c>
      <c r="J308" s="16">
        <v>2305</v>
      </c>
      <c r="K308" s="16">
        <v>2305</v>
      </c>
      <c r="L308" s="16">
        <v>3900</v>
      </c>
      <c r="M308" s="16">
        <v>3915</v>
      </c>
      <c r="N308" s="16">
        <v>5570</v>
      </c>
      <c r="O308" s="16">
        <v>5905</v>
      </c>
    </row>
    <row r="309" spans="1:15" ht="76.5" customHeight="1">
      <c r="A309" s="27" t="s">
        <v>56</v>
      </c>
      <c r="B309" s="62" t="s">
        <v>521</v>
      </c>
      <c r="C309" s="61" t="s">
        <v>594</v>
      </c>
      <c r="D309" s="34" t="s">
        <v>157</v>
      </c>
      <c r="E309" s="44"/>
      <c r="F309" s="34"/>
      <c r="G309" s="34"/>
      <c r="H309" s="34"/>
      <c r="I309" s="34"/>
      <c r="J309" s="16">
        <f aca="true" t="shared" si="30" ref="J309:O309">SUM(J310:J311)</f>
        <v>17.6</v>
      </c>
      <c r="K309" s="16">
        <f t="shared" si="30"/>
        <v>17.6</v>
      </c>
      <c r="L309" s="16">
        <f t="shared" si="30"/>
        <v>150</v>
      </c>
      <c r="M309" s="16">
        <f t="shared" si="30"/>
        <v>150</v>
      </c>
      <c r="N309" s="16">
        <f t="shared" si="30"/>
        <v>150</v>
      </c>
      <c r="O309" s="16">
        <f t="shared" si="30"/>
        <v>150</v>
      </c>
    </row>
    <row r="310" spans="1:15" ht="15" customHeight="1">
      <c r="A310" s="27" t="s">
        <v>56</v>
      </c>
      <c r="B310" s="62" t="s">
        <v>493</v>
      </c>
      <c r="C310" s="61"/>
      <c r="D310" s="34"/>
      <c r="E310" s="44"/>
      <c r="F310" s="34" t="s">
        <v>122</v>
      </c>
      <c r="G310" s="34" t="s">
        <v>89</v>
      </c>
      <c r="H310" s="34" t="s">
        <v>210</v>
      </c>
      <c r="I310" s="34" t="s">
        <v>187</v>
      </c>
      <c r="J310" s="16">
        <v>17.6</v>
      </c>
      <c r="K310" s="16">
        <v>17.6</v>
      </c>
      <c r="L310" s="16">
        <v>150</v>
      </c>
      <c r="M310" s="16">
        <v>150</v>
      </c>
      <c r="N310" s="16">
        <v>150</v>
      </c>
      <c r="O310" s="16">
        <v>150</v>
      </c>
    </row>
    <row r="311" spans="1:15" ht="15" customHeight="1">
      <c r="A311" s="27" t="s">
        <v>56</v>
      </c>
      <c r="B311" s="62" t="s">
        <v>493</v>
      </c>
      <c r="C311" s="61"/>
      <c r="D311" s="34"/>
      <c r="E311" s="44"/>
      <c r="F311" s="34"/>
      <c r="G311" s="34"/>
      <c r="H311" s="34"/>
      <c r="I311" s="34"/>
      <c r="J311" s="16"/>
      <c r="K311" s="16"/>
      <c r="L311" s="16"/>
      <c r="M311" s="16"/>
      <c r="N311" s="16"/>
      <c r="O311" s="16"/>
    </row>
    <row r="312" spans="1:15" ht="100.5" customHeight="1">
      <c r="A312" s="27" t="s">
        <v>57</v>
      </c>
      <c r="B312" s="62" t="s">
        <v>522</v>
      </c>
      <c r="C312" s="61"/>
      <c r="D312" s="34"/>
      <c r="E312" s="44"/>
      <c r="F312" s="34"/>
      <c r="G312" s="34"/>
      <c r="H312" s="34"/>
      <c r="I312" s="34"/>
      <c r="J312" s="16">
        <f aca="true" t="shared" si="31" ref="J312:O312">SUM(J313:J314)</f>
        <v>0</v>
      </c>
      <c r="K312" s="16">
        <f t="shared" si="31"/>
        <v>0</v>
      </c>
      <c r="L312" s="16">
        <f t="shared" si="31"/>
        <v>0</v>
      </c>
      <c r="M312" s="16">
        <f t="shared" si="31"/>
        <v>0</v>
      </c>
      <c r="N312" s="16">
        <f t="shared" si="31"/>
        <v>0</v>
      </c>
      <c r="O312" s="16">
        <f t="shared" si="31"/>
        <v>0</v>
      </c>
    </row>
    <row r="313" spans="1:15" ht="15" customHeight="1">
      <c r="A313" s="27" t="s">
        <v>57</v>
      </c>
      <c r="B313" s="62" t="s">
        <v>496</v>
      </c>
      <c r="C313" s="61"/>
      <c r="D313" s="34"/>
      <c r="E313" s="44"/>
      <c r="F313" s="34"/>
      <c r="G313" s="34"/>
      <c r="H313" s="34"/>
      <c r="I313" s="34"/>
      <c r="J313" s="16"/>
      <c r="K313" s="16"/>
      <c r="L313" s="16"/>
      <c r="M313" s="16"/>
      <c r="N313" s="16"/>
      <c r="O313" s="16"/>
    </row>
    <row r="314" spans="1:15" ht="15" customHeight="1">
      <c r="A314" s="27" t="s">
        <v>57</v>
      </c>
      <c r="B314" s="62" t="s">
        <v>25</v>
      </c>
      <c r="C314" s="61"/>
      <c r="D314" s="34"/>
      <c r="E314" s="44"/>
      <c r="F314" s="34"/>
      <c r="G314" s="34"/>
      <c r="H314" s="34"/>
      <c r="I314" s="34"/>
      <c r="J314" s="16"/>
      <c r="K314" s="16"/>
      <c r="L314" s="16"/>
      <c r="M314" s="16"/>
      <c r="N314" s="16"/>
      <c r="O314" s="16"/>
    </row>
    <row r="315" spans="1:15" ht="318" customHeight="1">
      <c r="A315" s="27" t="s">
        <v>58</v>
      </c>
      <c r="B315" s="62" t="s">
        <v>523</v>
      </c>
      <c r="C315" s="61" t="s">
        <v>595</v>
      </c>
      <c r="D315" s="34" t="s">
        <v>158</v>
      </c>
      <c r="E315" s="44"/>
      <c r="F315" s="34"/>
      <c r="G315" s="34"/>
      <c r="H315" s="34"/>
      <c r="I315" s="34"/>
      <c r="J315" s="16">
        <f aca="true" t="shared" si="32" ref="J315:O315">SUM(J316:J321)</f>
        <v>1638</v>
      </c>
      <c r="K315" s="16">
        <f t="shared" si="32"/>
        <v>1637</v>
      </c>
      <c r="L315" s="16">
        <f t="shared" si="32"/>
        <v>4194</v>
      </c>
      <c r="M315" s="16">
        <f t="shared" si="32"/>
        <v>4268</v>
      </c>
      <c r="N315" s="16">
        <f t="shared" si="32"/>
        <v>4685</v>
      </c>
      <c r="O315" s="16">
        <f t="shared" si="32"/>
        <v>5135</v>
      </c>
    </row>
    <row r="316" spans="1:15" ht="14.25" customHeight="1">
      <c r="A316" s="27" t="s">
        <v>58</v>
      </c>
      <c r="B316" s="62" t="s">
        <v>501</v>
      </c>
      <c r="C316" s="61"/>
      <c r="D316" s="34"/>
      <c r="E316" s="44"/>
      <c r="F316" s="34">
        <v>902</v>
      </c>
      <c r="G316" s="34" t="s">
        <v>179</v>
      </c>
      <c r="H316" s="34" t="s">
        <v>352</v>
      </c>
      <c r="I316" s="34">
        <v>600</v>
      </c>
      <c r="J316" s="16">
        <v>700</v>
      </c>
      <c r="K316" s="16">
        <v>700</v>
      </c>
      <c r="L316" s="16">
        <v>1125</v>
      </c>
      <c r="M316" s="16">
        <v>1170</v>
      </c>
      <c r="N316" s="16">
        <v>1230</v>
      </c>
      <c r="O316" s="16">
        <v>1230</v>
      </c>
    </row>
    <row r="317" spans="1:15" ht="15" customHeight="1">
      <c r="A317" s="27" t="s">
        <v>58</v>
      </c>
      <c r="B317" s="62" t="s">
        <v>498</v>
      </c>
      <c r="C317" s="61"/>
      <c r="D317" s="34"/>
      <c r="E317" s="44"/>
      <c r="F317" s="34">
        <v>902</v>
      </c>
      <c r="G317" s="83" t="s">
        <v>41</v>
      </c>
      <c r="H317" s="34" t="s">
        <v>223</v>
      </c>
      <c r="I317" s="34" t="s">
        <v>187</v>
      </c>
      <c r="J317" s="16">
        <v>938</v>
      </c>
      <c r="K317" s="16">
        <v>937</v>
      </c>
      <c r="L317" s="16">
        <v>994</v>
      </c>
      <c r="M317" s="16">
        <v>1048</v>
      </c>
      <c r="N317" s="53">
        <v>1105</v>
      </c>
      <c r="O317" s="16">
        <v>1105</v>
      </c>
    </row>
    <row r="318" spans="1:15" ht="15" customHeight="1">
      <c r="A318" s="27" t="s">
        <v>58</v>
      </c>
      <c r="B318" s="62" t="s">
        <v>493</v>
      </c>
      <c r="C318" s="61"/>
      <c r="D318" s="34"/>
      <c r="E318" s="44"/>
      <c r="F318" s="34" t="s">
        <v>122</v>
      </c>
      <c r="G318" s="34" t="s">
        <v>90</v>
      </c>
      <c r="H318" s="34" t="s">
        <v>382</v>
      </c>
      <c r="I318" s="34" t="s">
        <v>187</v>
      </c>
      <c r="J318" s="16"/>
      <c r="K318" s="16"/>
      <c r="L318" s="16">
        <v>660</v>
      </c>
      <c r="M318" s="16">
        <v>720</v>
      </c>
      <c r="N318" s="16">
        <v>720</v>
      </c>
      <c r="O318" s="16">
        <v>870</v>
      </c>
    </row>
    <row r="319" spans="1:15" ht="15" customHeight="1">
      <c r="A319" s="27" t="s">
        <v>58</v>
      </c>
      <c r="B319" s="62" t="s">
        <v>501</v>
      </c>
      <c r="C319" s="61"/>
      <c r="D319" s="34"/>
      <c r="E319" s="44"/>
      <c r="F319" s="34" t="s">
        <v>117</v>
      </c>
      <c r="G319" s="34" t="s">
        <v>90</v>
      </c>
      <c r="H319" s="34" t="s">
        <v>382</v>
      </c>
      <c r="I319" s="34" t="s">
        <v>193</v>
      </c>
      <c r="J319" s="16"/>
      <c r="K319" s="16"/>
      <c r="L319" s="25">
        <v>200</v>
      </c>
      <c r="M319" s="25">
        <v>200</v>
      </c>
      <c r="N319" s="25">
        <v>200</v>
      </c>
      <c r="O319" s="25">
        <v>200</v>
      </c>
    </row>
    <row r="320" spans="1:15" ht="15" customHeight="1">
      <c r="A320" s="27" t="s">
        <v>58</v>
      </c>
      <c r="B320" s="62" t="s">
        <v>178</v>
      </c>
      <c r="C320" s="61"/>
      <c r="D320" s="34"/>
      <c r="E320" s="44"/>
      <c r="F320" s="34" t="s">
        <v>122</v>
      </c>
      <c r="G320" s="34" t="s">
        <v>90</v>
      </c>
      <c r="H320" s="34" t="s">
        <v>381</v>
      </c>
      <c r="I320" s="34" t="s">
        <v>185</v>
      </c>
      <c r="J320" s="16"/>
      <c r="K320" s="16"/>
      <c r="L320" s="16">
        <v>915</v>
      </c>
      <c r="M320" s="16">
        <v>530</v>
      </c>
      <c r="N320" s="16">
        <v>530</v>
      </c>
      <c r="O320" s="16">
        <v>530</v>
      </c>
    </row>
    <row r="321" spans="1:15" ht="15" customHeight="1">
      <c r="A321" s="27" t="s">
        <v>58</v>
      </c>
      <c r="B321" s="62" t="s">
        <v>178</v>
      </c>
      <c r="C321" s="61"/>
      <c r="D321" s="34"/>
      <c r="E321" s="44"/>
      <c r="F321" s="34" t="s">
        <v>122</v>
      </c>
      <c r="G321" s="34" t="s">
        <v>90</v>
      </c>
      <c r="H321" s="34" t="s">
        <v>436</v>
      </c>
      <c r="I321" s="34" t="s">
        <v>185</v>
      </c>
      <c r="J321" s="16"/>
      <c r="K321" s="16"/>
      <c r="L321" s="16">
        <v>300</v>
      </c>
      <c r="M321" s="16">
        <v>600</v>
      </c>
      <c r="N321" s="53">
        <v>900</v>
      </c>
      <c r="O321" s="16">
        <v>1200</v>
      </c>
    </row>
    <row r="322" spans="1:15" ht="201.75" customHeight="1">
      <c r="A322" s="27" t="s">
        <v>59</v>
      </c>
      <c r="B322" s="62" t="s">
        <v>524</v>
      </c>
      <c r="C322" s="61" t="s">
        <v>453</v>
      </c>
      <c r="D322" s="34" t="s">
        <v>167</v>
      </c>
      <c r="E322" s="44"/>
      <c r="F322" s="34"/>
      <c r="G322" s="34"/>
      <c r="H322" s="34"/>
      <c r="I322" s="34"/>
      <c r="J322" s="16">
        <f aca="true" t="shared" si="33" ref="J322:O322">SUM(J323:J343)</f>
        <v>25165.999999999993</v>
      </c>
      <c r="K322" s="16">
        <f t="shared" si="33"/>
        <v>25164.799999999996</v>
      </c>
      <c r="L322" s="16">
        <f t="shared" si="33"/>
        <v>30134.599999999995</v>
      </c>
      <c r="M322" s="16">
        <f t="shared" si="33"/>
        <v>35269.5</v>
      </c>
      <c r="N322" s="16">
        <f t="shared" si="33"/>
        <v>35062.5</v>
      </c>
      <c r="O322" s="16">
        <f t="shared" si="33"/>
        <v>34062.5</v>
      </c>
    </row>
    <row r="323" spans="1:15" ht="15.75" customHeight="1">
      <c r="A323" s="27" t="s">
        <v>59</v>
      </c>
      <c r="B323" s="62" t="s">
        <v>493</v>
      </c>
      <c r="C323" s="61"/>
      <c r="D323" s="34"/>
      <c r="E323" s="44"/>
      <c r="F323" s="34" t="s">
        <v>122</v>
      </c>
      <c r="G323" s="34" t="s">
        <v>123</v>
      </c>
      <c r="H323" s="34" t="s">
        <v>266</v>
      </c>
      <c r="I323" s="34" t="s">
        <v>187</v>
      </c>
      <c r="J323" s="16"/>
      <c r="K323" s="16"/>
      <c r="L323" s="16">
        <v>175</v>
      </c>
      <c r="M323" s="16">
        <v>75</v>
      </c>
      <c r="N323" s="16">
        <v>75</v>
      </c>
      <c r="O323" s="16">
        <v>75</v>
      </c>
    </row>
    <row r="324" spans="1:15" ht="15.75" customHeight="1">
      <c r="A324" s="27" t="s">
        <v>59</v>
      </c>
      <c r="B324" s="62" t="s">
        <v>493</v>
      </c>
      <c r="C324" s="61"/>
      <c r="D324" s="34"/>
      <c r="E324" s="44"/>
      <c r="F324" s="34" t="s">
        <v>122</v>
      </c>
      <c r="G324" s="34" t="s">
        <v>124</v>
      </c>
      <c r="H324" s="34" t="s">
        <v>266</v>
      </c>
      <c r="I324" s="34" t="s">
        <v>187</v>
      </c>
      <c r="J324" s="16"/>
      <c r="K324" s="16"/>
      <c r="L324" s="16">
        <v>75</v>
      </c>
      <c r="M324" s="16">
        <v>75</v>
      </c>
      <c r="N324" s="16">
        <v>75</v>
      </c>
      <c r="O324" s="16">
        <v>75</v>
      </c>
    </row>
    <row r="325" spans="1:15" ht="17.25" customHeight="1">
      <c r="A325" s="27" t="s">
        <v>59</v>
      </c>
      <c r="B325" s="62" t="s">
        <v>493</v>
      </c>
      <c r="C325" s="61"/>
      <c r="D325" s="34"/>
      <c r="E325" s="44"/>
      <c r="F325" s="34" t="s">
        <v>122</v>
      </c>
      <c r="G325" s="34" t="s">
        <v>123</v>
      </c>
      <c r="H325" s="34" t="s">
        <v>256</v>
      </c>
      <c r="I325" s="34" t="s">
        <v>187</v>
      </c>
      <c r="J325" s="16"/>
      <c r="K325" s="16"/>
      <c r="L325" s="16">
        <v>15</v>
      </c>
      <c r="M325" s="16">
        <v>20</v>
      </c>
      <c r="N325" s="16">
        <v>20</v>
      </c>
      <c r="O325" s="16">
        <v>20</v>
      </c>
    </row>
    <row r="326" spans="1:15" ht="17.25" customHeight="1">
      <c r="A326" s="27" t="s">
        <v>59</v>
      </c>
      <c r="B326" s="62" t="s">
        <v>493</v>
      </c>
      <c r="C326" s="61"/>
      <c r="D326" s="34"/>
      <c r="E326" s="44"/>
      <c r="F326" s="34" t="s">
        <v>122</v>
      </c>
      <c r="G326" s="34" t="s">
        <v>118</v>
      </c>
      <c r="H326" s="34" t="s">
        <v>256</v>
      </c>
      <c r="I326" s="34" t="s">
        <v>187</v>
      </c>
      <c r="J326" s="16"/>
      <c r="K326" s="16"/>
      <c r="L326" s="16">
        <v>65</v>
      </c>
      <c r="M326" s="16">
        <v>80</v>
      </c>
      <c r="N326" s="16">
        <v>80</v>
      </c>
      <c r="O326" s="16">
        <v>80</v>
      </c>
    </row>
    <row r="327" spans="1:15" ht="17.25" customHeight="1">
      <c r="A327" s="27" t="s">
        <v>59</v>
      </c>
      <c r="B327" s="62" t="s">
        <v>501</v>
      </c>
      <c r="C327" s="57" t="s">
        <v>482</v>
      </c>
      <c r="D327" s="34"/>
      <c r="E327" s="44"/>
      <c r="F327" s="34" t="s">
        <v>122</v>
      </c>
      <c r="G327" s="34" t="s">
        <v>118</v>
      </c>
      <c r="H327" s="34" t="s">
        <v>414</v>
      </c>
      <c r="I327" s="34" t="s">
        <v>193</v>
      </c>
      <c r="J327" s="16"/>
      <c r="K327" s="16"/>
      <c r="L327" s="16">
        <v>100</v>
      </c>
      <c r="M327" s="16">
        <v>100</v>
      </c>
      <c r="N327" s="16">
        <v>100</v>
      </c>
      <c r="O327" s="16">
        <v>100</v>
      </c>
    </row>
    <row r="328" spans="1:15" ht="17.25" customHeight="1">
      <c r="A328" s="27" t="s">
        <v>59</v>
      </c>
      <c r="B328" s="62" t="s">
        <v>496</v>
      </c>
      <c r="C328" s="61" t="s">
        <v>464</v>
      </c>
      <c r="D328" s="34"/>
      <c r="E328" s="44"/>
      <c r="F328" s="34" t="s">
        <v>116</v>
      </c>
      <c r="G328" s="34" t="s">
        <v>78</v>
      </c>
      <c r="H328" s="34" t="s">
        <v>261</v>
      </c>
      <c r="I328" s="34" t="s">
        <v>188</v>
      </c>
      <c r="J328" s="66">
        <v>16443.3</v>
      </c>
      <c r="K328" s="66">
        <v>16443.2</v>
      </c>
      <c r="L328" s="66">
        <v>17468.9</v>
      </c>
      <c r="M328" s="66">
        <v>23863.6</v>
      </c>
      <c r="N328" s="66">
        <v>23863.6</v>
      </c>
      <c r="O328" s="66">
        <v>23863.6</v>
      </c>
    </row>
    <row r="329" spans="1:15" ht="16.5" customHeight="1">
      <c r="A329" s="27" t="s">
        <v>59</v>
      </c>
      <c r="B329" s="62" t="s">
        <v>497</v>
      </c>
      <c r="C329" s="61"/>
      <c r="D329" s="34"/>
      <c r="E329" s="44"/>
      <c r="F329" s="34" t="s">
        <v>116</v>
      </c>
      <c r="G329" s="34" t="s">
        <v>78</v>
      </c>
      <c r="H329" s="34" t="s">
        <v>261</v>
      </c>
      <c r="I329" s="34" t="s">
        <v>187</v>
      </c>
      <c r="J329" s="66">
        <v>1101.1</v>
      </c>
      <c r="K329" s="66">
        <v>1100.6</v>
      </c>
      <c r="L329" s="66">
        <v>2025</v>
      </c>
      <c r="M329" s="66">
        <v>1345.5</v>
      </c>
      <c r="N329" s="66">
        <v>1345.5</v>
      </c>
      <c r="O329" s="66">
        <v>1345.5</v>
      </c>
    </row>
    <row r="330" spans="1:15" ht="19.5" customHeight="1">
      <c r="A330" s="27" t="s">
        <v>59</v>
      </c>
      <c r="B330" s="62" t="s">
        <v>493</v>
      </c>
      <c r="C330" s="61"/>
      <c r="D330" s="34"/>
      <c r="E330" s="44"/>
      <c r="F330" s="34" t="s">
        <v>116</v>
      </c>
      <c r="G330" s="34" t="s">
        <v>78</v>
      </c>
      <c r="H330" s="34" t="s">
        <v>261</v>
      </c>
      <c r="I330" s="34" t="s">
        <v>185</v>
      </c>
      <c r="J330" s="66">
        <v>126</v>
      </c>
      <c r="K330" s="66">
        <v>126</v>
      </c>
      <c r="L330" s="66">
        <v>126.6</v>
      </c>
      <c r="M330" s="66">
        <v>126.6</v>
      </c>
      <c r="N330" s="66">
        <v>126.6</v>
      </c>
      <c r="O330" s="66">
        <v>126.6</v>
      </c>
    </row>
    <row r="331" spans="1:15" ht="19.5" customHeight="1">
      <c r="A331" s="27" t="s">
        <v>59</v>
      </c>
      <c r="B331" s="62" t="s">
        <v>496</v>
      </c>
      <c r="C331" s="61"/>
      <c r="D331" s="34"/>
      <c r="E331" s="44"/>
      <c r="F331" s="34">
        <v>934</v>
      </c>
      <c r="G331" s="34" t="s">
        <v>79</v>
      </c>
      <c r="H331" s="34" t="s">
        <v>256</v>
      </c>
      <c r="I331" s="34" t="s">
        <v>188</v>
      </c>
      <c r="J331" s="66">
        <v>1049.3</v>
      </c>
      <c r="K331" s="66">
        <v>1049.3</v>
      </c>
      <c r="L331" s="35">
        <v>1872.1</v>
      </c>
      <c r="M331" s="66">
        <v>998.4</v>
      </c>
      <c r="N331" s="66">
        <v>998.4</v>
      </c>
      <c r="O331" s="66">
        <v>998.4</v>
      </c>
    </row>
    <row r="332" spans="1:15" ht="15" customHeight="1">
      <c r="A332" s="27" t="s">
        <v>59</v>
      </c>
      <c r="B332" s="62" t="s">
        <v>496</v>
      </c>
      <c r="C332" s="61"/>
      <c r="D332" s="34"/>
      <c r="E332" s="44"/>
      <c r="F332" s="34" t="s">
        <v>116</v>
      </c>
      <c r="G332" s="34" t="s">
        <v>79</v>
      </c>
      <c r="H332" s="34" t="s">
        <v>261</v>
      </c>
      <c r="I332" s="34">
        <v>100</v>
      </c>
      <c r="J332" s="66">
        <v>1742.8</v>
      </c>
      <c r="K332" s="66">
        <v>1742.8</v>
      </c>
      <c r="L332" s="35">
        <v>1846.3</v>
      </c>
      <c r="M332" s="66">
        <v>1948.5</v>
      </c>
      <c r="N332" s="66">
        <v>1948.5</v>
      </c>
      <c r="O332" s="66">
        <v>1948.5</v>
      </c>
    </row>
    <row r="333" spans="1:15" ht="15" customHeight="1">
      <c r="A333" s="27" t="s">
        <v>59</v>
      </c>
      <c r="B333" s="62" t="s">
        <v>493</v>
      </c>
      <c r="C333" s="61"/>
      <c r="D333" s="34"/>
      <c r="E333" s="44"/>
      <c r="F333" s="34" t="s">
        <v>116</v>
      </c>
      <c r="G333" s="34" t="s">
        <v>79</v>
      </c>
      <c r="H333" s="34" t="s">
        <v>261</v>
      </c>
      <c r="I333" s="34">
        <v>200</v>
      </c>
      <c r="J333" s="66">
        <v>260</v>
      </c>
      <c r="K333" s="35">
        <v>259.8</v>
      </c>
      <c r="L333" s="35">
        <v>197.1</v>
      </c>
      <c r="M333" s="66">
        <v>220.3</v>
      </c>
      <c r="N333" s="66">
        <v>220.3</v>
      </c>
      <c r="O333" s="66">
        <v>220.3</v>
      </c>
    </row>
    <row r="334" spans="1:15" ht="15" customHeight="1">
      <c r="A334" s="27" t="s">
        <v>59</v>
      </c>
      <c r="B334" s="62" t="s">
        <v>496</v>
      </c>
      <c r="C334" s="61"/>
      <c r="D334" s="34"/>
      <c r="E334" s="44"/>
      <c r="F334" s="34" t="s">
        <v>116</v>
      </c>
      <c r="G334" s="34" t="s">
        <v>78</v>
      </c>
      <c r="H334" s="34" t="s">
        <v>266</v>
      </c>
      <c r="I334" s="34" t="s">
        <v>188</v>
      </c>
      <c r="J334" s="66">
        <v>240</v>
      </c>
      <c r="K334" s="66">
        <v>240</v>
      </c>
      <c r="L334" s="66">
        <v>480</v>
      </c>
      <c r="M334" s="66">
        <v>240</v>
      </c>
      <c r="N334" s="66">
        <v>240</v>
      </c>
      <c r="O334" s="66">
        <v>240</v>
      </c>
    </row>
    <row r="335" spans="1:15" ht="15" customHeight="1">
      <c r="A335" s="27" t="s">
        <v>59</v>
      </c>
      <c r="B335" s="62" t="s">
        <v>496</v>
      </c>
      <c r="C335" s="61"/>
      <c r="D335" s="34"/>
      <c r="E335" s="44"/>
      <c r="F335" s="34" t="s">
        <v>116</v>
      </c>
      <c r="G335" s="34" t="s">
        <v>78</v>
      </c>
      <c r="H335" s="34" t="s">
        <v>319</v>
      </c>
      <c r="I335" s="34">
        <v>100</v>
      </c>
      <c r="J335" s="66">
        <v>662.1</v>
      </c>
      <c r="K335" s="66">
        <v>662.1</v>
      </c>
      <c r="L335" s="66"/>
      <c r="M335" s="66"/>
      <c r="N335" s="66"/>
      <c r="O335" s="66"/>
    </row>
    <row r="336" spans="1:15" ht="15" customHeight="1">
      <c r="A336" s="27" t="s">
        <v>59</v>
      </c>
      <c r="B336" s="62" t="s">
        <v>496</v>
      </c>
      <c r="C336" s="61"/>
      <c r="D336" s="34"/>
      <c r="E336" s="44"/>
      <c r="F336" s="34" t="s">
        <v>116</v>
      </c>
      <c r="G336" s="34" t="s">
        <v>78</v>
      </c>
      <c r="H336" s="34" t="s">
        <v>259</v>
      </c>
      <c r="I336" s="34">
        <v>100</v>
      </c>
      <c r="J336" s="66">
        <v>283.8</v>
      </c>
      <c r="K336" s="66">
        <v>283.8</v>
      </c>
      <c r="L336" s="66"/>
      <c r="M336" s="66"/>
      <c r="N336" s="66"/>
      <c r="O336" s="66"/>
    </row>
    <row r="337" spans="1:15" ht="15" customHeight="1">
      <c r="A337" s="27" t="s">
        <v>59</v>
      </c>
      <c r="B337" s="62" t="s">
        <v>493</v>
      </c>
      <c r="C337" s="61"/>
      <c r="D337" s="34"/>
      <c r="E337" s="44"/>
      <c r="F337" s="34" t="s">
        <v>116</v>
      </c>
      <c r="G337" s="34" t="s">
        <v>78</v>
      </c>
      <c r="H337" s="34" t="s">
        <v>259</v>
      </c>
      <c r="I337" s="34" t="s">
        <v>187</v>
      </c>
      <c r="J337" s="66">
        <v>496.2</v>
      </c>
      <c r="K337" s="66">
        <v>496.1</v>
      </c>
      <c r="L337" s="66">
        <v>2557.6</v>
      </c>
      <c r="M337" s="66">
        <v>2557.6</v>
      </c>
      <c r="N337" s="66">
        <v>2557.6</v>
      </c>
      <c r="O337" s="66">
        <v>1557.6</v>
      </c>
    </row>
    <row r="338" spans="1:15" ht="15" customHeight="1">
      <c r="A338" s="27" t="s">
        <v>59</v>
      </c>
      <c r="B338" s="62" t="s">
        <v>493</v>
      </c>
      <c r="C338" s="61"/>
      <c r="D338" s="34"/>
      <c r="E338" s="44"/>
      <c r="F338" s="34" t="s">
        <v>116</v>
      </c>
      <c r="G338" s="34" t="s">
        <v>78</v>
      </c>
      <c r="H338" s="34" t="s">
        <v>320</v>
      </c>
      <c r="I338" s="34" t="s">
        <v>187</v>
      </c>
      <c r="J338" s="66"/>
      <c r="K338" s="66"/>
      <c r="L338" s="66"/>
      <c r="M338" s="66">
        <v>132</v>
      </c>
      <c r="N338" s="66"/>
      <c r="O338" s="66"/>
    </row>
    <row r="339" spans="1:15" ht="17.25" customHeight="1">
      <c r="A339" s="27" t="s">
        <v>59</v>
      </c>
      <c r="B339" s="62" t="s">
        <v>496</v>
      </c>
      <c r="C339" s="61"/>
      <c r="D339" s="34"/>
      <c r="E339" s="44"/>
      <c r="F339" s="34" t="s">
        <v>116</v>
      </c>
      <c r="G339" s="34" t="s">
        <v>78</v>
      </c>
      <c r="H339" s="34" t="s">
        <v>318</v>
      </c>
      <c r="I339" s="34" t="s">
        <v>188</v>
      </c>
      <c r="J339" s="66">
        <v>2660.1</v>
      </c>
      <c r="K339" s="66">
        <v>2659.9</v>
      </c>
      <c r="L339" s="66">
        <v>2861.6</v>
      </c>
      <c r="M339" s="66">
        <v>3242.5</v>
      </c>
      <c r="N339" s="66">
        <v>3242.5</v>
      </c>
      <c r="O339" s="66">
        <v>3242.5</v>
      </c>
    </row>
    <row r="340" spans="1:15" ht="15" customHeight="1">
      <c r="A340" s="27" t="s">
        <v>59</v>
      </c>
      <c r="B340" s="62" t="s">
        <v>493</v>
      </c>
      <c r="C340" s="61"/>
      <c r="D340" s="34"/>
      <c r="E340" s="44"/>
      <c r="F340" s="34" t="s">
        <v>116</v>
      </c>
      <c r="G340" s="34" t="s">
        <v>78</v>
      </c>
      <c r="H340" s="34" t="s">
        <v>318</v>
      </c>
      <c r="I340" s="34" t="s">
        <v>187</v>
      </c>
      <c r="J340" s="66">
        <v>97.5</v>
      </c>
      <c r="K340" s="66">
        <v>97.4</v>
      </c>
      <c r="L340" s="66">
        <v>123.9</v>
      </c>
      <c r="M340" s="66">
        <v>99</v>
      </c>
      <c r="N340" s="66">
        <v>99</v>
      </c>
      <c r="O340" s="66">
        <v>99</v>
      </c>
    </row>
    <row r="341" spans="1:15" ht="15" customHeight="1">
      <c r="A341" s="27" t="s">
        <v>59</v>
      </c>
      <c r="B341" s="62" t="s">
        <v>493</v>
      </c>
      <c r="C341" s="61"/>
      <c r="D341" s="34"/>
      <c r="E341" s="44"/>
      <c r="F341" s="34" t="s">
        <v>116</v>
      </c>
      <c r="G341" s="34" t="s">
        <v>78</v>
      </c>
      <c r="H341" s="34" t="s">
        <v>318</v>
      </c>
      <c r="I341" s="34" t="s">
        <v>185</v>
      </c>
      <c r="J341" s="66">
        <v>3.8</v>
      </c>
      <c r="K341" s="66">
        <v>3.8</v>
      </c>
      <c r="L341" s="66">
        <v>0.5</v>
      </c>
      <c r="M341" s="66">
        <v>0.5</v>
      </c>
      <c r="N341" s="66">
        <v>0.5</v>
      </c>
      <c r="O341" s="66">
        <v>0.5</v>
      </c>
    </row>
    <row r="342" spans="1:15" ht="15" customHeight="1">
      <c r="A342" s="27" t="s">
        <v>59</v>
      </c>
      <c r="B342" s="62" t="s">
        <v>493</v>
      </c>
      <c r="C342" s="61"/>
      <c r="D342" s="34"/>
      <c r="E342" s="44"/>
      <c r="F342" s="34" t="s">
        <v>116</v>
      </c>
      <c r="G342" s="34" t="s">
        <v>78</v>
      </c>
      <c r="H342" s="34" t="s">
        <v>256</v>
      </c>
      <c r="I342" s="34" t="s">
        <v>187</v>
      </c>
      <c r="J342" s="66"/>
      <c r="K342" s="66"/>
      <c r="L342" s="66">
        <v>65</v>
      </c>
      <c r="M342" s="66">
        <v>70</v>
      </c>
      <c r="N342" s="66">
        <v>70</v>
      </c>
      <c r="O342" s="66">
        <v>70</v>
      </c>
    </row>
    <row r="343" spans="1:15" ht="15" customHeight="1">
      <c r="A343" s="27" t="s">
        <v>59</v>
      </c>
      <c r="B343" s="62" t="s">
        <v>493</v>
      </c>
      <c r="C343" s="61"/>
      <c r="D343" s="34"/>
      <c r="E343" s="44"/>
      <c r="F343" s="34" t="s">
        <v>116</v>
      </c>
      <c r="G343" s="34" t="s">
        <v>78</v>
      </c>
      <c r="H343" s="34" t="s">
        <v>260</v>
      </c>
      <c r="I343" s="34" t="s">
        <v>187</v>
      </c>
      <c r="J343" s="66"/>
      <c r="K343" s="25"/>
      <c r="L343" s="66">
        <v>80</v>
      </c>
      <c r="M343" s="66">
        <v>75</v>
      </c>
      <c r="N343" s="66"/>
      <c r="O343" s="66"/>
    </row>
    <row r="344" spans="1:15" ht="201.75" customHeight="1">
      <c r="A344" s="27" t="s">
        <v>14</v>
      </c>
      <c r="B344" s="62" t="s">
        <v>525</v>
      </c>
      <c r="C344" s="61" t="s">
        <v>596</v>
      </c>
      <c r="D344" s="34"/>
      <c r="E344" s="44"/>
      <c r="F344" s="34"/>
      <c r="G344" s="34"/>
      <c r="H344" s="34"/>
      <c r="I344" s="34"/>
      <c r="J344" s="16">
        <f aca="true" t="shared" si="34" ref="J344:O344">SUM(J345:J348)</f>
        <v>22310.7</v>
      </c>
      <c r="K344" s="16">
        <f t="shared" si="34"/>
        <v>22310.6</v>
      </c>
      <c r="L344" s="16">
        <f t="shared" si="34"/>
        <v>18406</v>
      </c>
      <c r="M344" s="16">
        <f t="shared" si="34"/>
        <v>18406</v>
      </c>
      <c r="N344" s="16">
        <f t="shared" si="34"/>
        <v>18406</v>
      </c>
      <c r="O344" s="16">
        <f t="shared" si="34"/>
        <v>18406</v>
      </c>
    </row>
    <row r="345" spans="1:15" ht="15.75" customHeight="1">
      <c r="A345" s="27" t="s">
        <v>14</v>
      </c>
      <c r="B345" s="62" t="s">
        <v>494</v>
      </c>
      <c r="C345" s="61"/>
      <c r="D345" s="34"/>
      <c r="E345" s="44"/>
      <c r="F345" s="34" t="s">
        <v>122</v>
      </c>
      <c r="G345" s="34" t="s">
        <v>110</v>
      </c>
      <c r="H345" s="34" t="s">
        <v>410</v>
      </c>
      <c r="I345" s="34" t="s">
        <v>187</v>
      </c>
      <c r="J345" s="16"/>
      <c r="K345" s="16"/>
      <c r="L345" s="16">
        <v>40</v>
      </c>
      <c r="M345" s="16">
        <v>40</v>
      </c>
      <c r="N345" s="16">
        <v>40</v>
      </c>
      <c r="O345" s="16">
        <v>40</v>
      </c>
    </row>
    <row r="346" spans="1:15" ht="15.75" customHeight="1">
      <c r="A346" s="27" t="s">
        <v>14</v>
      </c>
      <c r="B346" s="62" t="s">
        <v>499</v>
      </c>
      <c r="C346" s="61"/>
      <c r="D346" s="34"/>
      <c r="E346" s="44"/>
      <c r="F346" s="34" t="s">
        <v>122</v>
      </c>
      <c r="G346" s="34" t="s">
        <v>110</v>
      </c>
      <c r="H346" s="34" t="s">
        <v>410</v>
      </c>
      <c r="I346" s="34" t="s">
        <v>194</v>
      </c>
      <c r="J346" s="16">
        <v>140</v>
      </c>
      <c r="K346" s="16">
        <v>140</v>
      </c>
      <c r="L346" s="16">
        <v>140</v>
      </c>
      <c r="M346" s="16">
        <v>140</v>
      </c>
      <c r="N346" s="16">
        <v>140</v>
      </c>
      <c r="O346" s="16">
        <v>140</v>
      </c>
    </row>
    <row r="347" spans="1:15" ht="111.75" customHeight="1">
      <c r="A347" s="27" t="s">
        <v>14</v>
      </c>
      <c r="B347" s="62" t="s">
        <v>499</v>
      </c>
      <c r="C347" s="61" t="s">
        <v>461</v>
      </c>
      <c r="D347" s="34"/>
      <c r="E347" s="44"/>
      <c r="F347" s="34" t="s">
        <v>122</v>
      </c>
      <c r="G347" s="34" t="s">
        <v>110</v>
      </c>
      <c r="H347" s="34" t="s">
        <v>411</v>
      </c>
      <c r="I347" s="34" t="s">
        <v>194</v>
      </c>
      <c r="J347" s="16"/>
      <c r="K347" s="16"/>
      <c r="L347" s="16">
        <v>200</v>
      </c>
      <c r="M347" s="16">
        <v>200</v>
      </c>
      <c r="N347" s="16">
        <v>200</v>
      </c>
      <c r="O347" s="16">
        <v>200</v>
      </c>
    </row>
    <row r="348" spans="1:15" ht="15" customHeight="1">
      <c r="A348" s="27" t="s">
        <v>14</v>
      </c>
      <c r="B348" s="62" t="s">
        <v>501</v>
      </c>
      <c r="C348" s="61"/>
      <c r="D348" s="34"/>
      <c r="E348" s="44"/>
      <c r="F348" s="34" t="s">
        <v>122</v>
      </c>
      <c r="G348" s="34" t="s">
        <v>110</v>
      </c>
      <c r="H348" s="34" t="s">
        <v>415</v>
      </c>
      <c r="I348" s="34" t="s">
        <v>193</v>
      </c>
      <c r="J348" s="16">
        <v>22170.7</v>
      </c>
      <c r="K348" s="16">
        <v>22170.6</v>
      </c>
      <c r="L348" s="16">
        <v>18026</v>
      </c>
      <c r="M348" s="16">
        <v>18026</v>
      </c>
      <c r="N348" s="16">
        <v>18026</v>
      </c>
      <c r="O348" s="16">
        <v>18026</v>
      </c>
    </row>
    <row r="349" spans="1:15" ht="217.5" customHeight="1">
      <c r="A349" s="27" t="s">
        <v>60</v>
      </c>
      <c r="B349" s="62" t="s">
        <v>526</v>
      </c>
      <c r="C349" s="61" t="s">
        <v>597</v>
      </c>
      <c r="D349" s="34" t="s">
        <v>159</v>
      </c>
      <c r="E349" s="44"/>
      <c r="F349" s="34"/>
      <c r="G349" s="34"/>
      <c r="H349" s="34"/>
      <c r="I349" s="34"/>
      <c r="J349" s="16">
        <f aca="true" t="shared" si="35" ref="J349:O349">SUM(J350:J358)</f>
        <v>118502.70000000001</v>
      </c>
      <c r="K349" s="16">
        <f t="shared" si="35"/>
        <v>118501.49999999999</v>
      </c>
      <c r="L349" s="16">
        <f t="shared" si="35"/>
        <v>164397.1</v>
      </c>
      <c r="M349" s="16">
        <f t="shared" si="35"/>
        <v>162777.8</v>
      </c>
      <c r="N349" s="16">
        <f t="shared" si="35"/>
        <v>162777.8</v>
      </c>
      <c r="O349" s="16">
        <f t="shared" si="35"/>
        <v>162777.8</v>
      </c>
    </row>
    <row r="350" spans="1:15" ht="120.75" customHeight="1">
      <c r="A350" s="27" t="s">
        <v>60</v>
      </c>
      <c r="B350" s="62" t="s">
        <v>496</v>
      </c>
      <c r="C350" s="57" t="s">
        <v>464</v>
      </c>
      <c r="D350" s="34"/>
      <c r="E350" s="44"/>
      <c r="F350" s="34" t="s">
        <v>122</v>
      </c>
      <c r="G350" s="34" t="s">
        <v>118</v>
      </c>
      <c r="H350" s="34" t="s">
        <v>211</v>
      </c>
      <c r="I350" s="34" t="s">
        <v>188</v>
      </c>
      <c r="J350" s="16">
        <v>43439.3</v>
      </c>
      <c r="K350" s="16">
        <v>43439</v>
      </c>
      <c r="L350" s="16">
        <v>60337.6</v>
      </c>
      <c r="M350" s="16">
        <v>65391.9</v>
      </c>
      <c r="N350" s="16">
        <v>65391.9</v>
      </c>
      <c r="O350" s="16">
        <v>65391.9</v>
      </c>
    </row>
    <row r="351" spans="1:15" ht="15" customHeight="1">
      <c r="A351" s="27" t="s">
        <v>60</v>
      </c>
      <c r="B351" s="62" t="s">
        <v>25</v>
      </c>
      <c r="C351" s="61"/>
      <c r="D351" s="34"/>
      <c r="E351" s="44"/>
      <c r="F351" s="34" t="s">
        <v>122</v>
      </c>
      <c r="G351" s="34" t="s">
        <v>118</v>
      </c>
      <c r="H351" s="34" t="s">
        <v>211</v>
      </c>
      <c r="I351" s="34" t="s">
        <v>187</v>
      </c>
      <c r="J351" s="16">
        <v>4864.4</v>
      </c>
      <c r="K351" s="16">
        <v>4864.3</v>
      </c>
      <c r="L351" s="16">
        <v>4864.3</v>
      </c>
      <c r="M351" s="16">
        <v>5000</v>
      </c>
      <c r="N351" s="16">
        <v>5000</v>
      </c>
      <c r="O351" s="16">
        <v>5000</v>
      </c>
    </row>
    <row r="352" spans="1:15" ht="15" customHeight="1">
      <c r="A352" s="27" t="s">
        <v>60</v>
      </c>
      <c r="B352" s="62" t="s">
        <v>493</v>
      </c>
      <c r="C352" s="61"/>
      <c r="D352" s="34"/>
      <c r="E352" s="44"/>
      <c r="F352" s="34" t="s">
        <v>122</v>
      </c>
      <c r="G352" s="34" t="s">
        <v>118</v>
      </c>
      <c r="H352" s="34" t="s">
        <v>211</v>
      </c>
      <c r="I352" s="34" t="s">
        <v>187</v>
      </c>
      <c r="J352" s="16">
        <v>38922.5</v>
      </c>
      <c r="K352" s="16">
        <v>38922</v>
      </c>
      <c r="L352" s="16">
        <v>53200.8</v>
      </c>
      <c r="M352" s="16">
        <v>48233.5</v>
      </c>
      <c r="N352" s="16">
        <v>48233.5</v>
      </c>
      <c r="O352" s="16">
        <v>48233.5</v>
      </c>
    </row>
    <row r="353" spans="1:15" ht="15" customHeight="1">
      <c r="A353" s="27" t="s">
        <v>60</v>
      </c>
      <c r="B353" s="62" t="s">
        <v>498</v>
      </c>
      <c r="C353" s="61"/>
      <c r="D353" s="34"/>
      <c r="E353" s="44"/>
      <c r="F353" s="34" t="s">
        <v>122</v>
      </c>
      <c r="G353" s="34" t="s">
        <v>118</v>
      </c>
      <c r="H353" s="34" t="s">
        <v>211</v>
      </c>
      <c r="I353" s="34" t="s">
        <v>187</v>
      </c>
      <c r="J353" s="16">
        <v>4139</v>
      </c>
      <c r="K353" s="16">
        <v>4138.9</v>
      </c>
      <c r="L353" s="16"/>
      <c r="M353" s="16"/>
      <c r="N353" s="28"/>
      <c r="O353" s="21"/>
    </row>
    <row r="354" spans="1:15" ht="15" customHeight="1">
      <c r="A354" s="27" t="s">
        <v>60</v>
      </c>
      <c r="B354" s="62" t="s">
        <v>493</v>
      </c>
      <c r="C354" s="61"/>
      <c r="D354" s="34"/>
      <c r="E354" s="44"/>
      <c r="F354" s="34" t="s">
        <v>122</v>
      </c>
      <c r="G354" s="34" t="s">
        <v>118</v>
      </c>
      <c r="H354" s="34" t="s">
        <v>211</v>
      </c>
      <c r="I354" s="34" t="s">
        <v>185</v>
      </c>
      <c r="J354" s="16">
        <v>1345</v>
      </c>
      <c r="K354" s="16">
        <v>1344.9</v>
      </c>
      <c r="L354" s="16">
        <v>1631.7</v>
      </c>
      <c r="M354" s="16">
        <v>1625.5</v>
      </c>
      <c r="N354" s="16">
        <v>1625.5</v>
      </c>
      <c r="O354" s="16">
        <v>1625.5</v>
      </c>
    </row>
    <row r="355" spans="1:15" ht="15" customHeight="1">
      <c r="A355" s="27" t="s">
        <v>60</v>
      </c>
      <c r="B355" s="62" t="s">
        <v>493</v>
      </c>
      <c r="C355" s="61"/>
      <c r="D355" s="34"/>
      <c r="E355" s="44"/>
      <c r="F355" s="34" t="s">
        <v>122</v>
      </c>
      <c r="G355" s="34" t="s">
        <v>118</v>
      </c>
      <c r="H355" s="34" t="s">
        <v>221</v>
      </c>
      <c r="I355" s="34" t="s">
        <v>187</v>
      </c>
      <c r="J355" s="16"/>
      <c r="K355" s="16"/>
      <c r="L355" s="16">
        <v>6063.3</v>
      </c>
      <c r="M355" s="16">
        <v>582.5</v>
      </c>
      <c r="N355" s="16">
        <v>582.5</v>
      </c>
      <c r="O355" s="16">
        <v>582.5</v>
      </c>
    </row>
    <row r="356" spans="1:15" ht="15" customHeight="1">
      <c r="A356" s="27" t="s">
        <v>60</v>
      </c>
      <c r="B356" s="62" t="s">
        <v>493</v>
      </c>
      <c r="C356" s="61"/>
      <c r="D356" s="34"/>
      <c r="E356" s="44"/>
      <c r="F356" s="34" t="s">
        <v>122</v>
      </c>
      <c r="G356" s="34" t="s">
        <v>118</v>
      </c>
      <c r="H356" s="34" t="s">
        <v>212</v>
      </c>
      <c r="I356" s="34" t="s">
        <v>187</v>
      </c>
      <c r="J356" s="16">
        <v>2491.3</v>
      </c>
      <c r="K356" s="16">
        <v>2491.2</v>
      </c>
      <c r="L356" s="16">
        <v>5455.4</v>
      </c>
      <c r="M356" s="16">
        <v>2174.6</v>
      </c>
      <c r="N356" s="16">
        <v>2174.6</v>
      </c>
      <c r="O356" s="16">
        <v>2174.6</v>
      </c>
    </row>
    <row r="357" spans="1:15" ht="15" customHeight="1">
      <c r="A357" s="27" t="s">
        <v>60</v>
      </c>
      <c r="B357" s="62" t="s">
        <v>501</v>
      </c>
      <c r="C357" s="61"/>
      <c r="D357" s="34"/>
      <c r="E357" s="44"/>
      <c r="F357" s="34">
        <v>923</v>
      </c>
      <c r="G357" s="34" t="s">
        <v>91</v>
      </c>
      <c r="H357" s="34" t="s">
        <v>328</v>
      </c>
      <c r="I357" s="34" t="s">
        <v>193</v>
      </c>
      <c r="J357" s="50">
        <v>23301.2</v>
      </c>
      <c r="K357" s="50">
        <v>23301.2</v>
      </c>
      <c r="L357" s="50">
        <v>31744</v>
      </c>
      <c r="M357" s="50">
        <v>39769.8</v>
      </c>
      <c r="N357" s="50">
        <v>39769.8</v>
      </c>
      <c r="O357" s="50">
        <v>39769.8</v>
      </c>
    </row>
    <row r="358" spans="1:15" ht="15" customHeight="1">
      <c r="A358" s="27" t="s">
        <v>60</v>
      </c>
      <c r="B358" s="62" t="s">
        <v>501</v>
      </c>
      <c r="C358" s="61"/>
      <c r="D358" s="34"/>
      <c r="E358" s="44"/>
      <c r="F358" s="34">
        <v>923</v>
      </c>
      <c r="G358" s="34" t="s">
        <v>91</v>
      </c>
      <c r="H358" s="34" t="s">
        <v>421</v>
      </c>
      <c r="I358" s="34" t="s">
        <v>193</v>
      </c>
      <c r="J358" s="16"/>
      <c r="K358" s="16"/>
      <c r="L358" s="16">
        <v>1100</v>
      </c>
      <c r="M358" s="16"/>
      <c r="N358" s="16"/>
      <c r="O358" s="16"/>
    </row>
    <row r="359" spans="1:15" ht="148.5" customHeight="1">
      <c r="A359" s="27" t="s">
        <v>61</v>
      </c>
      <c r="B359" s="62" t="s">
        <v>527</v>
      </c>
      <c r="C359" s="61" t="s">
        <v>594</v>
      </c>
      <c r="D359" s="34" t="s">
        <v>160</v>
      </c>
      <c r="E359" s="44"/>
      <c r="F359" s="34"/>
      <c r="G359" s="34"/>
      <c r="H359" s="34"/>
      <c r="I359" s="34"/>
      <c r="J359" s="16">
        <f aca="true" t="shared" si="36" ref="J359:O359">SUM(J360:J360)</f>
        <v>5970.3</v>
      </c>
      <c r="K359" s="16">
        <f t="shared" si="36"/>
        <v>5970.3</v>
      </c>
      <c r="L359" s="16">
        <f t="shared" si="36"/>
        <v>0</v>
      </c>
      <c r="M359" s="16">
        <f t="shared" si="36"/>
        <v>8300</v>
      </c>
      <c r="N359" s="16">
        <f t="shared" si="36"/>
        <v>0</v>
      </c>
      <c r="O359" s="16">
        <f t="shared" si="36"/>
        <v>0</v>
      </c>
    </row>
    <row r="360" spans="1:15" ht="15" customHeight="1">
      <c r="A360" s="27" t="s">
        <v>61</v>
      </c>
      <c r="B360" s="62" t="s">
        <v>493</v>
      </c>
      <c r="C360" s="61"/>
      <c r="D360" s="34"/>
      <c r="E360" s="44"/>
      <c r="F360" s="34">
        <v>902</v>
      </c>
      <c r="G360" s="34" t="s">
        <v>182</v>
      </c>
      <c r="H360" s="34" t="s">
        <v>333</v>
      </c>
      <c r="I360" s="34" t="s">
        <v>187</v>
      </c>
      <c r="J360" s="16">
        <v>5970.3</v>
      </c>
      <c r="K360" s="16">
        <v>5970.3</v>
      </c>
      <c r="L360" s="16"/>
      <c r="M360" s="16">
        <v>8300</v>
      </c>
      <c r="N360" s="16"/>
      <c r="O360" s="16"/>
    </row>
    <row r="361" spans="1:15" ht="86.25" customHeight="1">
      <c r="A361" s="27" t="s">
        <v>9</v>
      </c>
      <c r="B361" s="62" t="s">
        <v>528</v>
      </c>
      <c r="C361" s="61"/>
      <c r="D361" s="34"/>
      <c r="E361" s="44"/>
      <c r="F361" s="34"/>
      <c r="G361" s="34"/>
      <c r="H361" s="34"/>
      <c r="I361" s="34"/>
      <c r="J361" s="16">
        <f aca="true" t="shared" si="37" ref="J361:O361">SUM(J362:J362)</f>
        <v>0</v>
      </c>
      <c r="K361" s="16">
        <f t="shared" si="37"/>
        <v>0</v>
      </c>
      <c r="L361" s="16">
        <f t="shared" si="37"/>
        <v>0</v>
      </c>
      <c r="M361" s="16">
        <f t="shared" si="37"/>
        <v>0</v>
      </c>
      <c r="N361" s="16">
        <f t="shared" si="37"/>
        <v>0</v>
      </c>
      <c r="O361" s="16">
        <f t="shared" si="37"/>
        <v>0</v>
      </c>
    </row>
    <row r="362" spans="1:15" ht="15" customHeight="1">
      <c r="A362" s="27" t="s">
        <v>9</v>
      </c>
      <c r="B362" s="62" t="s">
        <v>496</v>
      </c>
      <c r="C362" s="61"/>
      <c r="D362" s="34"/>
      <c r="E362" s="44"/>
      <c r="F362" s="34"/>
      <c r="G362" s="34"/>
      <c r="H362" s="34"/>
      <c r="I362" s="34"/>
      <c r="J362" s="16"/>
      <c r="K362" s="16"/>
      <c r="L362" s="16"/>
      <c r="M362" s="16"/>
      <c r="N362" s="16"/>
      <c r="O362" s="16"/>
    </row>
    <row r="363" spans="1:15" ht="120.75" customHeight="1">
      <c r="A363" s="27" t="s">
        <v>2</v>
      </c>
      <c r="B363" s="62" t="s">
        <v>529</v>
      </c>
      <c r="C363" s="61" t="s">
        <v>594</v>
      </c>
      <c r="D363" s="34"/>
      <c r="E363" s="44"/>
      <c r="F363" s="34"/>
      <c r="G363" s="34"/>
      <c r="H363" s="34"/>
      <c r="I363" s="34"/>
      <c r="J363" s="16">
        <f aca="true" t="shared" si="38" ref="J363:O363">SUM(J364:J365)</f>
        <v>17770.9</v>
      </c>
      <c r="K363" s="16">
        <f t="shared" si="38"/>
        <v>17770.8</v>
      </c>
      <c r="L363" s="16">
        <f t="shared" si="38"/>
        <v>13860</v>
      </c>
      <c r="M363" s="16">
        <f t="shared" si="38"/>
        <v>19479</v>
      </c>
      <c r="N363" s="16">
        <f t="shared" si="38"/>
        <v>19479</v>
      </c>
      <c r="O363" s="16">
        <f t="shared" si="38"/>
        <v>18629</v>
      </c>
    </row>
    <row r="364" spans="1:15" ht="15" customHeight="1">
      <c r="A364" s="27" t="s">
        <v>2</v>
      </c>
      <c r="B364" s="62" t="s">
        <v>493</v>
      </c>
      <c r="C364" s="61"/>
      <c r="D364" s="34"/>
      <c r="E364" s="44"/>
      <c r="F364" s="34" t="s">
        <v>122</v>
      </c>
      <c r="G364" s="34" t="s">
        <v>123</v>
      </c>
      <c r="H364" s="34" t="s">
        <v>331</v>
      </c>
      <c r="I364" s="34" t="s">
        <v>187</v>
      </c>
      <c r="J364" s="16">
        <v>8378</v>
      </c>
      <c r="K364" s="16">
        <v>8378</v>
      </c>
      <c r="L364" s="16">
        <v>6360</v>
      </c>
      <c r="M364" s="16">
        <v>9829</v>
      </c>
      <c r="N364" s="16">
        <v>9829</v>
      </c>
      <c r="O364" s="16">
        <v>9829</v>
      </c>
    </row>
    <row r="365" spans="1:15" ht="15" customHeight="1">
      <c r="A365" s="27" t="s">
        <v>2</v>
      </c>
      <c r="B365" s="62" t="s">
        <v>493</v>
      </c>
      <c r="C365" s="61"/>
      <c r="D365" s="34"/>
      <c r="E365" s="44"/>
      <c r="F365" s="34" t="s">
        <v>122</v>
      </c>
      <c r="G365" s="34" t="s">
        <v>124</v>
      </c>
      <c r="H365" s="34" t="s">
        <v>331</v>
      </c>
      <c r="I365" s="34" t="s">
        <v>187</v>
      </c>
      <c r="J365" s="16">
        <v>9392.9</v>
      </c>
      <c r="K365" s="16">
        <v>9392.8</v>
      </c>
      <c r="L365" s="16">
        <v>7500</v>
      </c>
      <c r="M365" s="16">
        <v>9650</v>
      </c>
      <c r="N365" s="16">
        <v>9650</v>
      </c>
      <c r="O365" s="16">
        <v>8800</v>
      </c>
    </row>
    <row r="366" spans="1:15" ht="97.5" customHeight="1">
      <c r="A366" s="27" t="s">
        <v>10</v>
      </c>
      <c r="B366" s="62" t="s">
        <v>530</v>
      </c>
      <c r="C366" s="61"/>
      <c r="D366" s="34"/>
      <c r="E366" s="44"/>
      <c r="F366" s="34"/>
      <c r="G366" s="34"/>
      <c r="H366" s="34"/>
      <c r="I366" s="34"/>
      <c r="J366" s="16">
        <f aca="true" t="shared" si="39" ref="J366:O366">SUM(J367:J368)</f>
        <v>0</v>
      </c>
      <c r="K366" s="16">
        <f t="shared" si="39"/>
        <v>0</v>
      </c>
      <c r="L366" s="16">
        <f t="shared" si="39"/>
        <v>0</v>
      </c>
      <c r="M366" s="16">
        <f t="shared" si="39"/>
        <v>0</v>
      </c>
      <c r="N366" s="16">
        <f t="shared" si="39"/>
        <v>0</v>
      </c>
      <c r="O366" s="16">
        <f t="shared" si="39"/>
        <v>0</v>
      </c>
    </row>
    <row r="367" spans="1:15" ht="15" customHeight="1">
      <c r="A367" s="27" t="s">
        <v>10</v>
      </c>
      <c r="B367" s="62" t="s">
        <v>496</v>
      </c>
      <c r="C367" s="61"/>
      <c r="D367" s="34"/>
      <c r="E367" s="44"/>
      <c r="F367" s="34"/>
      <c r="G367" s="34"/>
      <c r="H367" s="34"/>
      <c r="I367" s="34"/>
      <c r="J367" s="16"/>
      <c r="K367" s="16"/>
      <c r="L367" s="16"/>
      <c r="M367" s="16"/>
      <c r="N367" s="16"/>
      <c r="O367" s="16"/>
    </row>
    <row r="368" spans="1:15" ht="15" customHeight="1">
      <c r="A368" s="27" t="s">
        <v>10</v>
      </c>
      <c r="B368" s="62" t="s">
        <v>25</v>
      </c>
      <c r="C368" s="61"/>
      <c r="D368" s="34"/>
      <c r="E368" s="44"/>
      <c r="F368" s="34"/>
      <c r="G368" s="34"/>
      <c r="H368" s="34"/>
      <c r="I368" s="34"/>
      <c r="J368" s="16"/>
      <c r="K368" s="16"/>
      <c r="L368" s="16"/>
      <c r="M368" s="16"/>
      <c r="N368" s="16"/>
      <c r="O368" s="16"/>
    </row>
    <row r="369" spans="1:15" ht="96.75" customHeight="1">
      <c r="A369" s="27" t="s">
        <v>11</v>
      </c>
      <c r="B369" s="62" t="s">
        <v>531</v>
      </c>
      <c r="C369" s="61"/>
      <c r="D369" s="34"/>
      <c r="E369" s="44"/>
      <c r="F369" s="34"/>
      <c r="G369" s="34"/>
      <c r="H369" s="34"/>
      <c r="I369" s="34"/>
      <c r="J369" s="16">
        <f aca="true" t="shared" si="40" ref="J369:O369">SUM(J370:J371)</f>
        <v>0</v>
      </c>
      <c r="K369" s="16">
        <f t="shared" si="40"/>
        <v>0</v>
      </c>
      <c r="L369" s="16">
        <f t="shared" si="40"/>
        <v>0</v>
      </c>
      <c r="M369" s="16">
        <f t="shared" si="40"/>
        <v>0</v>
      </c>
      <c r="N369" s="16">
        <f t="shared" si="40"/>
        <v>0</v>
      </c>
      <c r="O369" s="16">
        <f t="shared" si="40"/>
        <v>0</v>
      </c>
    </row>
    <row r="370" spans="1:15" ht="15" customHeight="1">
      <c r="A370" s="27" t="s">
        <v>11</v>
      </c>
      <c r="B370" s="62" t="s">
        <v>496</v>
      </c>
      <c r="C370" s="61"/>
      <c r="D370" s="34"/>
      <c r="E370" s="44"/>
      <c r="F370" s="34"/>
      <c r="G370" s="34"/>
      <c r="H370" s="34"/>
      <c r="I370" s="34"/>
      <c r="J370" s="16"/>
      <c r="K370" s="16"/>
      <c r="L370" s="16"/>
      <c r="M370" s="16"/>
      <c r="N370" s="16"/>
      <c r="O370" s="16"/>
    </row>
    <row r="371" spans="1:15" ht="15" customHeight="1">
      <c r="A371" s="27" t="s">
        <v>11</v>
      </c>
      <c r="B371" s="62" t="s">
        <v>25</v>
      </c>
      <c r="C371" s="61"/>
      <c r="D371" s="34"/>
      <c r="E371" s="44"/>
      <c r="F371" s="34"/>
      <c r="G371" s="34"/>
      <c r="H371" s="34"/>
      <c r="I371" s="34"/>
      <c r="J371" s="16"/>
      <c r="K371" s="16"/>
      <c r="L371" s="16"/>
      <c r="M371" s="16"/>
      <c r="N371" s="16"/>
      <c r="O371" s="16"/>
    </row>
    <row r="372" spans="1:15" ht="60" customHeight="1">
      <c r="A372" s="27" t="s">
        <v>111</v>
      </c>
      <c r="B372" s="62" t="s">
        <v>532</v>
      </c>
      <c r="C372" s="61"/>
      <c r="D372" s="34"/>
      <c r="E372" s="44"/>
      <c r="F372" s="34"/>
      <c r="G372" s="34"/>
      <c r="H372" s="34"/>
      <c r="I372" s="34"/>
      <c r="J372" s="16">
        <f aca="true" t="shared" si="41" ref="J372:O372">SUM(J373:J374)</f>
        <v>0</v>
      </c>
      <c r="K372" s="16">
        <f t="shared" si="41"/>
        <v>0</v>
      </c>
      <c r="L372" s="16">
        <f t="shared" si="41"/>
        <v>0</v>
      </c>
      <c r="M372" s="16">
        <f t="shared" si="41"/>
        <v>0</v>
      </c>
      <c r="N372" s="16">
        <f t="shared" si="41"/>
        <v>0</v>
      </c>
      <c r="O372" s="16">
        <f t="shared" si="41"/>
        <v>0</v>
      </c>
    </row>
    <row r="373" spans="1:15" ht="15" customHeight="1">
      <c r="A373" s="27" t="s">
        <v>111</v>
      </c>
      <c r="B373" s="62" t="s">
        <v>496</v>
      </c>
      <c r="C373" s="61"/>
      <c r="D373" s="34"/>
      <c r="E373" s="44"/>
      <c r="F373" s="34"/>
      <c r="G373" s="34"/>
      <c r="H373" s="34"/>
      <c r="I373" s="34"/>
      <c r="J373" s="16"/>
      <c r="K373" s="16"/>
      <c r="L373" s="16"/>
      <c r="M373" s="16"/>
      <c r="N373" s="16"/>
      <c r="O373" s="16"/>
    </row>
    <row r="374" spans="1:15" ht="15" customHeight="1">
      <c r="A374" s="27" t="s">
        <v>111</v>
      </c>
      <c r="B374" s="62" t="s">
        <v>25</v>
      </c>
      <c r="C374" s="61"/>
      <c r="D374" s="34"/>
      <c r="E374" s="44"/>
      <c r="F374" s="34"/>
      <c r="G374" s="34"/>
      <c r="H374" s="34"/>
      <c r="I374" s="34"/>
      <c r="J374" s="16"/>
      <c r="K374" s="16"/>
      <c r="L374" s="16"/>
      <c r="M374" s="16"/>
      <c r="N374" s="16"/>
      <c r="O374" s="16"/>
    </row>
    <row r="375" spans="1:15" ht="81.75" customHeight="1">
      <c r="A375" s="27" t="s">
        <v>93</v>
      </c>
      <c r="B375" s="62" t="s">
        <v>533</v>
      </c>
      <c r="C375" s="61"/>
      <c r="D375" s="34"/>
      <c r="E375" s="44"/>
      <c r="F375" s="34"/>
      <c r="G375" s="34"/>
      <c r="H375" s="34"/>
      <c r="I375" s="34"/>
      <c r="J375" s="16"/>
      <c r="K375" s="16"/>
      <c r="L375" s="16"/>
      <c r="M375" s="16"/>
      <c r="N375" s="16"/>
      <c r="O375" s="16"/>
    </row>
    <row r="376" spans="1:15" ht="15" customHeight="1">
      <c r="A376" s="27" t="s">
        <v>93</v>
      </c>
      <c r="B376" s="62" t="s">
        <v>496</v>
      </c>
      <c r="C376" s="61"/>
      <c r="D376" s="34"/>
      <c r="E376" s="44"/>
      <c r="F376" s="34"/>
      <c r="G376" s="34"/>
      <c r="H376" s="34"/>
      <c r="I376" s="34"/>
      <c r="J376" s="16"/>
      <c r="K376" s="16"/>
      <c r="L376" s="16"/>
      <c r="M376" s="16"/>
      <c r="N376" s="16"/>
      <c r="O376" s="16"/>
    </row>
    <row r="377" spans="1:15" ht="15" customHeight="1">
      <c r="A377" s="27" t="s">
        <v>93</v>
      </c>
      <c r="B377" s="62" t="s">
        <v>25</v>
      </c>
      <c r="C377" s="61"/>
      <c r="D377" s="34"/>
      <c r="E377" s="44"/>
      <c r="F377" s="34"/>
      <c r="G377" s="34"/>
      <c r="H377" s="34"/>
      <c r="I377" s="34"/>
      <c r="J377" s="16"/>
      <c r="K377" s="16"/>
      <c r="L377" s="16"/>
      <c r="M377" s="16"/>
      <c r="N377" s="16"/>
      <c r="O377" s="16"/>
    </row>
    <row r="378" spans="1:15" ht="164.25" customHeight="1">
      <c r="A378" s="27" t="s">
        <v>94</v>
      </c>
      <c r="B378" s="62" t="s">
        <v>534</v>
      </c>
      <c r="C378" s="61" t="s">
        <v>476</v>
      </c>
      <c r="D378" s="34" t="s">
        <v>159</v>
      </c>
      <c r="E378" s="44"/>
      <c r="F378" s="34"/>
      <c r="G378" s="34"/>
      <c r="H378" s="34"/>
      <c r="I378" s="34"/>
      <c r="J378" s="16">
        <f aca="true" t="shared" si="42" ref="J378:O378">J379</f>
        <v>0</v>
      </c>
      <c r="K378" s="16">
        <f t="shared" si="42"/>
        <v>0</v>
      </c>
      <c r="L378" s="16">
        <f t="shared" si="42"/>
        <v>10000</v>
      </c>
      <c r="M378" s="16">
        <f t="shared" si="42"/>
        <v>10000</v>
      </c>
      <c r="N378" s="16">
        <f t="shared" si="42"/>
        <v>10000</v>
      </c>
      <c r="O378" s="16">
        <f t="shared" si="42"/>
        <v>10000</v>
      </c>
    </row>
    <row r="379" spans="1:15" ht="70.5" customHeight="1">
      <c r="A379" s="27" t="s">
        <v>94</v>
      </c>
      <c r="B379" s="62" t="s">
        <v>493</v>
      </c>
      <c r="C379" s="61"/>
      <c r="D379" s="34"/>
      <c r="E379" s="44"/>
      <c r="F379" s="34" t="s">
        <v>122</v>
      </c>
      <c r="G379" s="34" t="s">
        <v>88</v>
      </c>
      <c r="H379" s="34" t="s">
        <v>209</v>
      </c>
      <c r="I379" s="34" t="s">
        <v>185</v>
      </c>
      <c r="J379" s="16"/>
      <c r="K379" s="16"/>
      <c r="L379" s="16">
        <v>10000</v>
      </c>
      <c r="M379" s="16">
        <v>10000</v>
      </c>
      <c r="N379" s="16">
        <v>10000</v>
      </c>
      <c r="O379" s="16">
        <v>10000</v>
      </c>
    </row>
    <row r="380" spans="1:15" ht="69" customHeight="1">
      <c r="A380" s="27" t="s">
        <v>95</v>
      </c>
      <c r="B380" s="62" t="s">
        <v>535</v>
      </c>
      <c r="C380" s="61" t="s">
        <v>594</v>
      </c>
      <c r="D380" s="34"/>
      <c r="E380" s="44"/>
      <c r="F380" s="34"/>
      <c r="G380" s="34"/>
      <c r="H380" s="34"/>
      <c r="I380" s="34"/>
      <c r="J380" s="16">
        <f aca="true" t="shared" si="43" ref="J380:O380">J381</f>
        <v>10562.8</v>
      </c>
      <c r="K380" s="16">
        <f t="shared" si="43"/>
        <v>10562.7</v>
      </c>
      <c r="L380" s="16">
        <f t="shared" si="43"/>
        <v>6840.6</v>
      </c>
      <c r="M380" s="16">
        <f t="shared" si="43"/>
        <v>3500</v>
      </c>
      <c r="N380" s="16">
        <f t="shared" si="43"/>
        <v>1847</v>
      </c>
      <c r="O380" s="16">
        <f t="shared" si="43"/>
        <v>384</v>
      </c>
    </row>
    <row r="381" spans="1:15" ht="18.75" customHeight="1">
      <c r="A381" s="20" t="s">
        <v>95</v>
      </c>
      <c r="B381" s="89" t="s">
        <v>493</v>
      </c>
      <c r="C381" s="61"/>
      <c r="D381" s="34"/>
      <c r="E381" s="44"/>
      <c r="F381" s="34" t="s">
        <v>122</v>
      </c>
      <c r="G381" s="34" t="s">
        <v>126</v>
      </c>
      <c r="H381" s="34" t="s">
        <v>217</v>
      </c>
      <c r="I381" s="34">
        <v>700</v>
      </c>
      <c r="J381" s="16">
        <v>10562.8</v>
      </c>
      <c r="K381" s="16">
        <v>10562.7</v>
      </c>
      <c r="L381" s="16">
        <v>6840.6</v>
      </c>
      <c r="M381" s="16">
        <v>3500</v>
      </c>
      <c r="N381" s="16">
        <v>1847</v>
      </c>
      <c r="O381" s="16">
        <v>384</v>
      </c>
    </row>
    <row r="382" spans="1:15" ht="33.75" customHeight="1">
      <c r="A382" s="27" t="s">
        <v>96</v>
      </c>
      <c r="B382" s="62" t="s">
        <v>536</v>
      </c>
      <c r="C382" s="61"/>
      <c r="D382" s="34"/>
      <c r="E382" s="44"/>
      <c r="F382" s="34"/>
      <c r="G382" s="34"/>
      <c r="H382" s="34"/>
      <c r="I382" s="34"/>
      <c r="J382" s="16"/>
      <c r="K382" s="16"/>
      <c r="L382" s="16"/>
      <c r="M382" s="16"/>
      <c r="N382" s="16"/>
      <c r="O382" s="16"/>
    </row>
    <row r="383" spans="1:15" ht="15" customHeight="1">
      <c r="A383" s="27" t="s">
        <v>96</v>
      </c>
      <c r="B383" s="62" t="s">
        <v>493</v>
      </c>
      <c r="C383" s="61"/>
      <c r="D383" s="34"/>
      <c r="E383" s="44"/>
      <c r="F383" s="34"/>
      <c r="G383" s="34"/>
      <c r="H383" s="34"/>
      <c r="I383" s="34"/>
      <c r="J383" s="16"/>
      <c r="K383" s="16"/>
      <c r="L383" s="16"/>
      <c r="M383" s="16"/>
      <c r="N383" s="16"/>
      <c r="O383" s="16"/>
    </row>
    <row r="384" spans="1:15" ht="69.75" customHeight="1">
      <c r="A384" s="27" t="s">
        <v>97</v>
      </c>
      <c r="B384" s="62" t="s">
        <v>537</v>
      </c>
      <c r="C384" s="61" t="s">
        <v>594</v>
      </c>
      <c r="D384" s="34"/>
      <c r="E384" s="44"/>
      <c r="F384" s="34"/>
      <c r="G384" s="34"/>
      <c r="H384" s="34"/>
      <c r="I384" s="34"/>
      <c r="J384" s="16">
        <f aca="true" t="shared" si="44" ref="J384:O384">J386+J385</f>
        <v>143000</v>
      </c>
      <c r="K384" s="16">
        <f t="shared" si="44"/>
        <v>143000</v>
      </c>
      <c r="L384" s="16">
        <f t="shared" si="44"/>
        <v>122000</v>
      </c>
      <c r="M384" s="16">
        <f t="shared" si="44"/>
        <v>45000</v>
      </c>
      <c r="N384" s="16">
        <f t="shared" si="44"/>
        <v>15000</v>
      </c>
      <c r="O384" s="16">
        <f t="shared" si="44"/>
        <v>0</v>
      </c>
    </row>
    <row r="385" spans="1:15" ht="16.5" customHeight="1">
      <c r="A385" s="27" t="s">
        <v>97</v>
      </c>
      <c r="B385" s="62" t="s">
        <v>493</v>
      </c>
      <c r="C385" s="61"/>
      <c r="D385" s="34"/>
      <c r="E385" s="44"/>
      <c r="F385" s="34" t="s">
        <v>122</v>
      </c>
      <c r="G385" s="36" t="s">
        <v>175</v>
      </c>
      <c r="H385" s="34" t="s">
        <v>477</v>
      </c>
      <c r="I385" s="34">
        <v>810</v>
      </c>
      <c r="J385" s="16">
        <v>38000</v>
      </c>
      <c r="K385" s="16">
        <v>38000</v>
      </c>
      <c r="L385" s="16">
        <v>32000</v>
      </c>
      <c r="M385" s="16"/>
      <c r="N385" s="16"/>
      <c r="O385" s="16"/>
    </row>
    <row r="386" spans="1:15" ht="16.5" customHeight="1">
      <c r="A386" s="27" t="s">
        <v>97</v>
      </c>
      <c r="B386" s="62" t="s">
        <v>493</v>
      </c>
      <c r="C386" s="61"/>
      <c r="D386" s="34"/>
      <c r="E386" s="44"/>
      <c r="F386" s="34"/>
      <c r="G386" s="36" t="s">
        <v>4</v>
      </c>
      <c r="H386" s="34" t="s">
        <v>477</v>
      </c>
      <c r="I386" s="34">
        <v>810</v>
      </c>
      <c r="J386" s="16">
        <v>105000</v>
      </c>
      <c r="K386" s="16">
        <v>105000</v>
      </c>
      <c r="L386" s="16">
        <v>90000</v>
      </c>
      <c r="M386" s="16">
        <v>45000</v>
      </c>
      <c r="N386" s="16">
        <v>15000</v>
      </c>
      <c r="O386" s="16"/>
    </row>
    <row r="387" spans="1:15" ht="33" customHeight="1">
      <c r="A387" s="27" t="s">
        <v>98</v>
      </c>
      <c r="B387" s="62" t="s">
        <v>538</v>
      </c>
      <c r="C387" s="61"/>
      <c r="D387" s="34"/>
      <c r="E387" s="44"/>
      <c r="F387" s="34"/>
      <c r="G387" s="34"/>
      <c r="H387" s="34"/>
      <c r="I387" s="34"/>
      <c r="J387" s="16"/>
      <c r="K387" s="16"/>
      <c r="L387" s="16"/>
      <c r="M387" s="16"/>
      <c r="N387" s="16"/>
      <c r="O387" s="16"/>
    </row>
    <row r="388" spans="1:15" ht="15" customHeight="1">
      <c r="A388" s="27" t="s">
        <v>98</v>
      </c>
      <c r="B388" s="62" t="s">
        <v>493</v>
      </c>
      <c r="C388" s="61"/>
      <c r="D388" s="34"/>
      <c r="E388" s="44"/>
      <c r="F388" s="34"/>
      <c r="G388" s="34"/>
      <c r="H388" s="34"/>
      <c r="I388" s="34"/>
      <c r="J388" s="16"/>
      <c r="K388" s="16"/>
      <c r="L388" s="16"/>
      <c r="M388" s="16"/>
      <c r="N388" s="16"/>
      <c r="O388" s="16"/>
    </row>
    <row r="389" spans="1:15" ht="26.25" customHeight="1">
      <c r="A389" s="27" t="s">
        <v>99</v>
      </c>
      <c r="B389" s="62" t="s">
        <v>539</v>
      </c>
      <c r="C389" s="61"/>
      <c r="D389" s="34"/>
      <c r="E389" s="44"/>
      <c r="F389" s="34"/>
      <c r="G389" s="34"/>
      <c r="H389" s="34"/>
      <c r="I389" s="34"/>
      <c r="J389" s="16"/>
      <c r="K389" s="16"/>
      <c r="L389" s="16"/>
      <c r="M389" s="16"/>
      <c r="N389" s="16"/>
      <c r="O389" s="16"/>
    </row>
    <row r="390" spans="1:15" ht="15" customHeight="1">
      <c r="A390" s="27" t="s">
        <v>99</v>
      </c>
      <c r="B390" s="62" t="s">
        <v>493</v>
      </c>
      <c r="C390" s="61"/>
      <c r="D390" s="34"/>
      <c r="E390" s="44"/>
      <c r="F390" s="34"/>
      <c r="G390" s="34"/>
      <c r="H390" s="34"/>
      <c r="I390" s="34"/>
      <c r="J390" s="16"/>
      <c r="K390" s="16"/>
      <c r="L390" s="16"/>
      <c r="M390" s="16"/>
      <c r="N390" s="16"/>
      <c r="O390" s="16"/>
    </row>
    <row r="391" spans="1:15" ht="51.75" customHeight="1">
      <c r="A391" s="100" t="s">
        <v>580</v>
      </c>
      <c r="B391" s="101"/>
      <c r="C391" s="101"/>
      <c r="D391" s="101"/>
      <c r="E391" s="101"/>
      <c r="F391" s="101"/>
      <c r="G391" s="101"/>
      <c r="H391" s="101"/>
      <c r="I391" s="102"/>
      <c r="J391" s="16">
        <f aca="true" t="shared" si="45" ref="J391:O391">J392+J395+J398</f>
        <v>111629.49999999999</v>
      </c>
      <c r="K391" s="16">
        <f t="shared" si="45"/>
        <v>111628.70000000001</v>
      </c>
      <c r="L391" s="16">
        <f t="shared" si="45"/>
        <v>26599</v>
      </c>
      <c r="M391" s="16">
        <f t="shared" si="45"/>
        <v>22915.8</v>
      </c>
      <c r="N391" s="16">
        <f t="shared" si="45"/>
        <v>22536.3</v>
      </c>
      <c r="O391" s="16">
        <f t="shared" si="45"/>
        <v>22536.3</v>
      </c>
    </row>
    <row r="392" spans="1:15" ht="68.25" customHeight="1">
      <c r="A392" s="27" t="s">
        <v>22</v>
      </c>
      <c r="B392" s="62" t="s">
        <v>540</v>
      </c>
      <c r="C392" s="61" t="s">
        <v>594</v>
      </c>
      <c r="D392" s="34"/>
      <c r="E392" s="44"/>
      <c r="F392" s="34"/>
      <c r="G392" s="44"/>
      <c r="H392" s="44"/>
      <c r="I392" s="44"/>
      <c r="J392" s="16">
        <f aca="true" t="shared" si="46" ref="J392:O392">SUM(J393:J394)</f>
        <v>75.5</v>
      </c>
      <c r="K392" s="16">
        <f t="shared" si="46"/>
        <v>75.5</v>
      </c>
      <c r="L392" s="16">
        <f t="shared" si="46"/>
        <v>125</v>
      </c>
      <c r="M392" s="16">
        <f t="shared" si="46"/>
        <v>125</v>
      </c>
      <c r="N392" s="16">
        <f t="shared" si="46"/>
        <v>125</v>
      </c>
      <c r="O392" s="16">
        <f t="shared" si="46"/>
        <v>125</v>
      </c>
    </row>
    <row r="393" spans="1:15" ht="15" customHeight="1">
      <c r="A393" s="27" t="s">
        <v>22</v>
      </c>
      <c r="B393" s="62"/>
      <c r="C393" s="61"/>
      <c r="D393" s="34"/>
      <c r="E393" s="44"/>
      <c r="F393" s="34">
        <v>930</v>
      </c>
      <c r="G393" s="34" t="s">
        <v>13</v>
      </c>
      <c r="H393" s="34" t="s">
        <v>256</v>
      </c>
      <c r="I393" s="34">
        <v>200</v>
      </c>
      <c r="J393" s="16"/>
      <c r="K393" s="16"/>
      <c r="L393" s="16">
        <v>125</v>
      </c>
      <c r="M393" s="16">
        <v>125</v>
      </c>
      <c r="N393" s="16">
        <v>125</v>
      </c>
      <c r="O393" s="16">
        <v>125</v>
      </c>
    </row>
    <row r="394" spans="1:15" ht="15" customHeight="1">
      <c r="A394" s="27" t="s">
        <v>22</v>
      </c>
      <c r="B394" s="62" t="s">
        <v>501</v>
      </c>
      <c r="C394" s="61"/>
      <c r="D394" s="34"/>
      <c r="E394" s="44"/>
      <c r="F394" s="34">
        <v>925</v>
      </c>
      <c r="G394" s="34" t="s">
        <v>13</v>
      </c>
      <c r="H394" s="34" t="s">
        <v>256</v>
      </c>
      <c r="I394" s="34" t="s">
        <v>193</v>
      </c>
      <c r="J394" s="16">
        <v>75.5</v>
      </c>
      <c r="K394" s="16">
        <v>75.5</v>
      </c>
      <c r="L394" s="16"/>
      <c r="M394" s="16"/>
      <c r="N394" s="16"/>
      <c r="O394" s="16"/>
    </row>
    <row r="395" spans="1:15" ht="174.75" customHeight="1">
      <c r="A395" s="27" t="s">
        <v>23</v>
      </c>
      <c r="B395" s="62" t="s">
        <v>541</v>
      </c>
      <c r="C395" s="61" t="s">
        <v>598</v>
      </c>
      <c r="D395" s="34"/>
      <c r="E395" s="44"/>
      <c r="F395" s="34"/>
      <c r="G395" s="34"/>
      <c r="H395" s="34"/>
      <c r="I395" s="34"/>
      <c r="J395" s="16">
        <f>SUM(J396:J397)</f>
        <v>98992.29999999999</v>
      </c>
      <c r="K395" s="16">
        <f>SUM(K396:K397)</f>
        <v>98992.1</v>
      </c>
      <c r="L395" s="16">
        <f>SUM(L396:L397)</f>
        <v>7588.7</v>
      </c>
      <c r="M395" s="16"/>
      <c r="N395" s="16"/>
      <c r="O395" s="16"/>
    </row>
    <row r="396" spans="1:15" ht="167.25" customHeight="1">
      <c r="A396" s="27" t="s">
        <v>23</v>
      </c>
      <c r="B396" s="62" t="s">
        <v>493</v>
      </c>
      <c r="C396" s="61" t="s">
        <v>466</v>
      </c>
      <c r="D396" s="34"/>
      <c r="E396" s="44"/>
      <c r="F396" s="34">
        <v>923</v>
      </c>
      <c r="G396" s="34" t="s">
        <v>37</v>
      </c>
      <c r="H396" s="34" t="s">
        <v>360</v>
      </c>
      <c r="I396" s="34" t="s">
        <v>185</v>
      </c>
      <c r="J396" s="50">
        <v>77448.4</v>
      </c>
      <c r="K396" s="50">
        <v>77448.2</v>
      </c>
      <c r="L396" s="50">
        <v>388.7</v>
      </c>
      <c r="M396" s="16"/>
      <c r="N396" s="16"/>
      <c r="O396" s="16"/>
    </row>
    <row r="397" spans="1:15" ht="15" customHeight="1">
      <c r="A397" s="27" t="s">
        <v>23</v>
      </c>
      <c r="B397" s="62" t="s">
        <v>493</v>
      </c>
      <c r="C397" s="61"/>
      <c r="D397" s="34"/>
      <c r="E397" s="44"/>
      <c r="F397" s="34" t="s">
        <v>177</v>
      </c>
      <c r="G397" s="34" t="s">
        <v>37</v>
      </c>
      <c r="H397" s="34" t="s">
        <v>360</v>
      </c>
      <c r="I397" s="34" t="s">
        <v>187</v>
      </c>
      <c r="J397" s="16">
        <v>21543.9</v>
      </c>
      <c r="K397" s="16">
        <v>21543.9</v>
      </c>
      <c r="L397" s="16">
        <v>7200</v>
      </c>
      <c r="M397" s="16"/>
      <c r="N397" s="16"/>
      <c r="O397" s="16"/>
    </row>
    <row r="398" spans="1:15" ht="282" customHeight="1">
      <c r="A398" s="27" t="s">
        <v>24</v>
      </c>
      <c r="B398" s="62" t="s">
        <v>542</v>
      </c>
      <c r="C398" s="61" t="s">
        <v>599</v>
      </c>
      <c r="D398" s="34" t="s">
        <v>161</v>
      </c>
      <c r="E398" s="44"/>
      <c r="F398" s="34"/>
      <c r="G398" s="34"/>
      <c r="H398" s="34"/>
      <c r="I398" s="34"/>
      <c r="J398" s="16">
        <f aca="true" t="shared" si="47" ref="J398:O398">SUM(J399:J408)</f>
        <v>12561.7</v>
      </c>
      <c r="K398" s="16">
        <f t="shared" si="47"/>
        <v>12561.1</v>
      </c>
      <c r="L398" s="16">
        <f t="shared" si="47"/>
        <v>18885.3</v>
      </c>
      <c r="M398" s="16">
        <f t="shared" si="47"/>
        <v>22790.8</v>
      </c>
      <c r="N398" s="16">
        <f t="shared" si="47"/>
        <v>22411.3</v>
      </c>
      <c r="O398" s="16">
        <f t="shared" si="47"/>
        <v>22411.3</v>
      </c>
    </row>
    <row r="399" spans="1:15" ht="17.25" customHeight="1">
      <c r="A399" s="27" t="s">
        <v>24</v>
      </c>
      <c r="B399" s="62" t="s">
        <v>500</v>
      </c>
      <c r="C399" s="61"/>
      <c r="D399" s="34"/>
      <c r="E399" s="44"/>
      <c r="F399" s="34">
        <v>902</v>
      </c>
      <c r="G399" s="34" t="s">
        <v>127</v>
      </c>
      <c r="H399" s="34" t="s">
        <v>268</v>
      </c>
      <c r="I399" s="34" t="s">
        <v>187</v>
      </c>
      <c r="J399" s="16"/>
      <c r="K399" s="16"/>
      <c r="L399" s="16">
        <v>4.3</v>
      </c>
      <c r="M399" s="16">
        <v>4.3</v>
      </c>
      <c r="N399" s="16">
        <v>4.3</v>
      </c>
      <c r="O399" s="16">
        <v>4.3</v>
      </c>
    </row>
    <row r="400" spans="1:15" ht="25.5" customHeight="1">
      <c r="A400" s="27" t="s">
        <v>24</v>
      </c>
      <c r="B400" s="62" t="s">
        <v>499</v>
      </c>
      <c r="C400" s="61"/>
      <c r="D400" s="34"/>
      <c r="E400" s="44"/>
      <c r="F400" s="34" t="s">
        <v>122</v>
      </c>
      <c r="G400" s="34" t="s">
        <v>127</v>
      </c>
      <c r="H400" s="34" t="s">
        <v>268</v>
      </c>
      <c r="I400" s="34" t="s">
        <v>194</v>
      </c>
      <c r="J400" s="16">
        <v>9209.5</v>
      </c>
      <c r="K400" s="16">
        <v>9209.4</v>
      </c>
      <c r="L400" s="16">
        <v>9852.7</v>
      </c>
      <c r="M400" s="16">
        <v>10968.7</v>
      </c>
      <c r="N400" s="16">
        <v>12065.7</v>
      </c>
      <c r="O400" s="16">
        <v>12065.7</v>
      </c>
    </row>
    <row r="401" spans="1:15" ht="121.5" customHeight="1">
      <c r="A401" s="27" t="s">
        <v>24</v>
      </c>
      <c r="B401" s="62" t="s">
        <v>499</v>
      </c>
      <c r="C401" s="61" t="s">
        <v>454</v>
      </c>
      <c r="D401" s="34"/>
      <c r="E401" s="44"/>
      <c r="F401" s="34" t="s">
        <v>120</v>
      </c>
      <c r="G401" s="34" t="s">
        <v>12</v>
      </c>
      <c r="H401" s="34" t="s">
        <v>278</v>
      </c>
      <c r="I401" s="34" t="s">
        <v>194</v>
      </c>
      <c r="J401" s="16"/>
      <c r="K401" s="16"/>
      <c r="L401" s="16">
        <v>2187.4</v>
      </c>
      <c r="M401" s="16">
        <v>2187.4</v>
      </c>
      <c r="N401" s="16">
        <v>2187.4</v>
      </c>
      <c r="O401" s="16">
        <v>2187.4</v>
      </c>
    </row>
    <row r="402" spans="1:15" ht="133.5" customHeight="1">
      <c r="A402" s="27" t="s">
        <v>24</v>
      </c>
      <c r="B402" s="62" t="s">
        <v>499</v>
      </c>
      <c r="C402" s="61" t="s">
        <v>455</v>
      </c>
      <c r="D402" s="34"/>
      <c r="E402" s="61"/>
      <c r="F402" s="34" t="s">
        <v>120</v>
      </c>
      <c r="G402" s="34" t="s">
        <v>12</v>
      </c>
      <c r="H402" s="34" t="s">
        <v>279</v>
      </c>
      <c r="I402" s="34" t="s">
        <v>194</v>
      </c>
      <c r="J402" s="16"/>
      <c r="K402" s="16"/>
      <c r="L402" s="16">
        <v>720</v>
      </c>
      <c r="M402" s="16">
        <v>520</v>
      </c>
      <c r="N402" s="16">
        <v>520</v>
      </c>
      <c r="O402" s="16">
        <v>520</v>
      </c>
    </row>
    <row r="403" spans="1:15" ht="25.5" customHeight="1">
      <c r="A403" s="27" t="s">
        <v>24</v>
      </c>
      <c r="B403" s="62" t="s">
        <v>499</v>
      </c>
      <c r="C403" s="61" t="s">
        <v>276</v>
      </c>
      <c r="D403" s="34"/>
      <c r="E403" s="44"/>
      <c r="F403" s="34" t="s">
        <v>122</v>
      </c>
      <c r="G403" s="34" t="s">
        <v>12</v>
      </c>
      <c r="H403" s="34" t="s">
        <v>275</v>
      </c>
      <c r="I403" s="34" t="s">
        <v>194</v>
      </c>
      <c r="J403" s="16"/>
      <c r="K403" s="16"/>
      <c r="L403" s="16">
        <v>1664.7</v>
      </c>
      <c r="M403" s="16">
        <v>2901.4</v>
      </c>
      <c r="N403" s="16">
        <v>3072.1</v>
      </c>
      <c r="O403" s="16">
        <v>3072.1</v>
      </c>
    </row>
    <row r="404" spans="1:15" ht="25.5" customHeight="1">
      <c r="A404" s="27" t="s">
        <v>24</v>
      </c>
      <c r="B404" s="62" t="s">
        <v>499</v>
      </c>
      <c r="C404" s="61"/>
      <c r="D404" s="34"/>
      <c r="E404" s="44"/>
      <c r="F404" s="34" t="s">
        <v>122</v>
      </c>
      <c r="G404" s="34" t="s">
        <v>12</v>
      </c>
      <c r="H404" s="34" t="s">
        <v>271</v>
      </c>
      <c r="I404" s="34" t="s">
        <v>194</v>
      </c>
      <c r="J404" s="16">
        <v>352.2</v>
      </c>
      <c r="K404" s="16">
        <v>351.7</v>
      </c>
      <c r="L404" s="16">
        <v>355</v>
      </c>
      <c r="M404" s="16">
        <v>355</v>
      </c>
      <c r="N404" s="16">
        <v>355</v>
      </c>
      <c r="O404" s="16">
        <v>355</v>
      </c>
    </row>
    <row r="405" spans="1:15" ht="15" customHeight="1">
      <c r="A405" s="27" t="s">
        <v>24</v>
      </c>
      <c r="B405" s="62" t="s">
        <v>499</v>
      </c>
      <c r="C405" s="61"/>
      <c r="D405" s="34"/>
      <c r="E405" s="44"/>
      <c r="F405" s="34" t="s">
        <v>122</v>
      </c>
      <c r="G405" s="34" t="s">
        <v>12</v>
      </c>
      <c r="H405" s="34" t="s">
        <v>272</v>
      </c>
      <c r="I405" s="34" t="s">
        <v>194</v>
      </c>
      <c r="J405" s="16">
        <v>3000</v>
      </c>
      <c r="K405" s="16">
        <v>3000</v>
      </c>
      <c r="L405" s="16">
        <v>3400</v>
      </c>
      <c r="M405" s="16">
        <v>5100</v>
      </c>
      <c r="N405" s="16">
        <v>3400</v>
      </c>
      <c r="O405" s="16">
        <v>3400</v>
      </c>
    </row>
    <row r="406" spans="1:15" ht="16.5" customHeight="1">
      <c r="A406" s="27" t="s">
        <v>24</v>
      </c>
      <c r="B406" s="62" t="s">
        <v>499</v>
      </c>
      <c r="C406" s="61"/>
      <c r="D406" s="34"/>
      <c r="E406" s="44"/>
      <c r="F406" s="34" t="s">
        <v>122</v>
      </c>
      <c r="G406" s="34" t="s">
        <v>12</v>
      </c>
      <c r="H406" s="34" t="s">
        <v>273</v>
      </c>
      <c r="I406" s="34" t="s">
        <v>187</v>
      </c>
      <c r="J406" s="16"/>
      <c r="K406" s="16"/>
      <c r="L406" s="16">
        <v>1.7</v>
      </c>
      <c r="M406" s="16">
        <v>1.7</v>
      </c>
      <c r="N406" s="16">
        <v>1.7</v>
      </c>
      <c r="O406" s="16">
        <v>1.7</v>
      </c>
    </row>
    <row r="407" spans="1:15" ht="18.75" customHeight="1">
      <c r="A407" s="27" t="s">
        <v>24</v>
      </c>
      <c r="B407" s="62" t="s">
        <v>499</v>
      </c>
      <c r="C407" s="61"/>
      <c r="D407" s="34"/>
      <c r="E407" s="44"/>
      <c r="F407" s="34">
        <v>902</v>
      </c>
      <c r="G407" s="34" t="s">
        <v>12</v>
      </c>
      <c r="H407" s="34" t="s">
        <v>273</v>
      </c>
      <c r="I407" s="34" t="s">
        <v>194</v>
      </c>
      <c r="J407" s="16"/>
      <c r="K407" s="16"/>
      <c r="L407" s="16">
        <v>649.5</v>
      </c>
      <c r="M407" s="16">
        <v>702.3</v>
      </c>
      <c r="N407" s="16">
        <v>755.1</v>
      </c>
      <c r="O407" s="16">
        <v>755.1</v>
      </c>
    </row>
    <row r="408" spans="1:15" ht="88.5" customHeight="1">
      <c r="A408" s="27" t="s">
        <v>24</v>
      </c>
      <c r="B408" s="62" t="s">
        <v>499</v>
      </c>
      <c r="C408" s="61" t="s">
        <v>456</v>
      </c>
      <c r="D408" s="34"/>
      <c r="E408" s="44"/>
      <c r="F408" s="34">
        <v>902</v>
      </c>
      <c r="G408" s="34" t="s">
        <v>12</v>
      </c>
      <c r="H408" s="34" t="s">
        <v>274</v>
      </c>
      <c r="I408" s="34" t="s">
        <v>194</v>
      </c>
      <c r="J408" s="16"/>
      <c r="K408" s="16"/>
      <c r="L408" s="16">
        <v>50</v>
      </c>
      <c r="M408" s="16">
        <v>50</v>
      </c>
      <c r="N408" s="16">
        <v>50</v>
      </c>
      <c r="O408" s="16">
        <v>50</v>
      </c>
    </row>
    <row r="409" spans="1:15" ht="46.5" customHeight="1">
      <c r="A409" s="27" t="s">
        <v>112</v>
      </c>
      <c r="B409" s="62" t="s">
        <v>113</v>
      </c>
      <c r="C409" s="61"/>
      <c r="D409" s="34"/>
      <c r="E409" s="44"/>
      <c r="F409" s="34"/>
      <c r="G409" s="34"/>
      <c r="H409" s="34"/>
      <c r="I409" s="34"/>
      <c r="J409" s="16">
        <f aca="true" t="shared" si="48" ref="J409:O409">J410+J411</f>
        <v>0</v>
      </c>
      <c r="K409" s="16">
        <f t="shared" si="48"/>
        <v>0</v>
      </c>
      <c r="L409" s="16">
        <f t="shared" si="48"/>
        <v>0</v>
      </c>
      <c r="M409" s="16">
        <f t="shared" si="48"/>
        <v>0</v>
      </c>
      <c r="N409" s="16">
        <f t="shared" si="48"/>
        <v>0</v>
      </c>
      <c r="O409" s="16">
        <f t="shared" si="48"/>
        <v>0</v>
      </c>
    </row>
    <row r="410" spans="1:15" ht="15" customHeight="1">
      <c r="A410" s="27" t="s">
        <v>112</v>
      </c>
      <c r="B410" s="62" t="s">
        <v>496</v>
      </c>
      <c r="C410" s="61"/>
      <c r="D410" s="34"/>
      <c r="E410" s="44"/>
      <c r="F410" s="34"/>
      <c r="G410" s="34"/>
      <c r="H410" s="34"/>
      <c r="I410" s="34"/>
      <c r="J410" s="16"/>
      <c r="K410" s="16"/>
      <c r="L410" s="16"/>
      <c r="M410" s="16"/>
      <c r="N410" s="16"/>
      <c r="O410" s="16"/>
    </row>
    <row r="411" spans="1:15" ht="15" customHeight="1">
      <c r="A411" s="27" t="s">
        <v>112</v>
      </c>
      <c r="B411" s="62" t="s">
        <v>498</v>
      </c>
      <c r="C411" s="61"/>
      <c r="D411" s="34"/>
      <c r="E411" s="44"/>
      <c r="F411" s="34"/>
      <c r="G411" s="34"/>
      <c r="H411" s="34"/>
      <c r="I411" s="34"/>
      <c r="J411" s="16"/>
      <c r="K411" s="16"/>
      <c r="L411" s="16"/>
      <c r="M411" s="16"/>
      <c r="N411" s="16"/>
      <c r="O411" s="16"/>
    </row>
    <row r="412" spans="1:15" ht="30" customHeight="1">
      <c r="A412" s="27" t="s">
        <v>133</v>
      </c>
      <c r="B412" s="62" t="s">
        <v>543</v>
      </c>
      <c r="C412" s="61"/>
      <c r="D412" s="34"/>
      <c r="E412" s="44"/>
      <c r="F412" s="34"/>
      <c r="G412" s="34"/>
      <c r="H412" s="34"/>
      <c r="I412" s="34"/>
      <c r="J412" s="16">
        <f>SUM(J413)</f>
        <v>0</v>
      </c>
      <c r="K412" s="16">
        <f>SUM(K413)</f>
        <v>0</v>
      </c>
      <c r="L412" s="16">
        <f>SUM(L413)</f>
        <v>0</v>
      </c>
      <c r="M412" s="16">
        <f>SUM(M413)</f>
        <v>0</v>
      </c>
      <c r="N412" s="16">
        <f>SUM(N413)</f>
        <v>0</v>
      </c>
      <c r="O412" s="16"/>
    </row>
    <row r="413" spans="1:15" ht="15" customHeight="1">
      <c r="A413" s="27" t="s">
        <v>133</v>
      </c>
      <c r="B413" s="62" t="s">
        <v>493</v>
      </c>
      <c r="C413" s="61"/>
      <c r="D413" s="34"/>
      <c r="E413" s="44"/>
      <c r="F413" s="34"/>
      <c r="G413" s="34"/>
      <c r="H413" s="34"/>
      <c r="I413" s="34"/>
      <c r="J413" s="16"/>
      <c r="K413" s="16"/>
      <c r="L413" s="16"/>
      <c r="M413" s="16"/>
      <c r="N413" s="16">
        <v>0</v>
      </c>
      <c r="O413" s="16"/>
    </row>
    <row r="414" spans="1:15" ht="33" customHeight="1">
      <c r="A414" s="3"/>
      <c r="B414" s="86"/>
      <c r="C414" s="86"/>
      <c r="D414" s="86"/>
      <c r="E414" s="86"/>
      <c r="F414" s="86"/>
      <c r="G414" s="86"/>
      <c r="H414" s="86"/>
      <c r="I414" s="86"/>
      <c r="J414" s="86"/>
      <c r="K414" s="86"/>
      <c r="L414" s="86"/>
      <c r="M414" s="86"/>
      <c r="N414" s="86"/>
      <c r="O414" s="87"/>
    </row>
    <row r="415" spans="1:15" ht="42.75" customHeight="1">
      <c r="A415" s="100" t="s">
        <v>605</v>
      </c>
      <c r="B415" s="101"/>
      <c r="C415" s="101"/>
      <c r="D415" s="101"/>
      <c r="E415" s="101"/>
      <c r="F415" s="101"/>
      <c r="G415" s="101"/>
      <c r="H415" s="101"/>
      <c r="I415" s="102"/>
      <c r="J415" s="16">
        <f aca="true" t="shared" si="49" ref="J415:O415">J416+J418</f>
        <v>0</v>
      </c>
      <c r="K415" s="16">
        <f t="shared" si="49"/>
        <v>0</v>
      </c>
      <c r="L415" s="16">
        <f t="shared" si="49"/>
        <v>11.6</v>
      </c>
      <c r="M415" s="16">
        <f t="shared" si="49"/>
        <v>0</v>
      </c>
      <c r="N415" s="16">
        <f t="shared" si="49"/>
        <v>63.2</v>
      </c>
      <c r="O415" s="16">
        <f t="shared" si="49"/>
        <v>0</v>
      </c>
    </row>
    <row r="416" spans="1:15" ht="156.75" customHeight="1">
      <c r="A416" s="27" t="s">
        <v>62</v>
      </c>
      <c r="B416" s="62" t="s">
        <v>544</v>
      </c>
      <c r="C416" s="61" t="s">
        <v>594</v>
      </c>
      <c r="D416" s="34" t="s">
        <v>162</v>
      </c>
      <c r="E416" s="44"/>
      <c r="F416" s="34"/>
      <c r="G416" s="34"/>
      <c r="H416" s="34"/>
      <c r="I416" s="34"/>
      <c r="J416" s="16">
        <f>J417</f>
        <v>0</v>
      </c>
      <c r="K416" s="16">
        <f>K417</f>
        <v>0</v>
      </c>
      <c r="L416" s="16">
        <f>L417</f>
        <v>11.6</v>
      </c>
      <c r="M416" s="16">
        <f>M417</f>
        <v>0</v>
      </c>
      <c r="N416" s="16">
        <f>N417</f>
        <v>63.2</v>
      </c>
      <c r="O416" s="16"/>
    </row>
    <row r="417" spans="1:15" ht="15" customHeight="1">
      <c r="A417" s="27" t="s">
        <v>62</v>
      </c>
      <c r="B417" s="62" t="s">
        <v>493</v>
      </c>
      <c r="C417" s="61"/>
      <c r="D417" s="34"/>
      <c r="E417" s="44"/>
      <c r="F417" s="34" t="s">
        <v>122</v>
      </c>
      <c r="G417" s="34" t="s">
        <v>128</v>
      </c>
      <c r="H417" s="34" t="s">
        <v>419</v>
      </c>
      <c r="I417" s="34" t="s">
        <v>187</v>
      </c>
      <c r="J417" s="16"/>
      <c r="K417" s="16"/>
      <c r="L417" s="16">
        <v>11.6</v>
      </c>
      <c r="M417" s="16"/>
      <c r="N417" s="16">
        <v>63.2</v>
      </c>
      <c r="O417" s="16"/>
    </row>
    <row r="418" spans="1:15" ht="64.5" customHeight="1">
      <c r="A418" s="27" t="s">
        <v>129</v>
      </c>
      <c r="B418" s="62" t="s">
        <v>545</v>
      </c>
      <c r="C418" s="61"/>
      <c r="D418" s="34"/>
      <c r="E418" s="44"/>
      <c r="F418" s="34"/>
      <c r="G418" s="34"/>
      <c r="H418" s="34"/>
      <c r="I418" s="34"/>
      <c r="J418" s="16">
        <f aca="true" t="shared" si="50" ref="J418:O418">SUM(J420)</f>
        <v>0</v>
      </c>
      <c r="K418" s="16">
        <f t="shared" si="50"/>
        <v>0</v>
      </c>
      <c r="L418" s="16">
        <f t="shared" si="50"/>
        <v>0</v>
      </c>
      <c r="M418" s="16">
        <f t="shared" si="50"/>
        <v>0</v>
      </c>
      <c r="N418" s="16">
        <f t="shared" si="50"/>
        <v>0</v>
      </c>
      <c r="O418" s="16">
        <f t="shared" si="50"/>
        <v>0</v>
      </c>
    </row>
    <row r="419" spans="1:15" ht="17.25" customHeight="1">
      <c r="A419" s="27" t="s">
        <v>129</v>
      </c>
      <c r="B419" s="62" t="s">
        <v>493</v>
      </c>
      <c r="C419" s="61"/>
      <c r="D419" s="34"/>
      <c r="E419" s="44"/>
      <c r="F419" s="34"/>
      <c r="G419" s="34"/>
      <c r="H419" s="34"/>
      <c r="I419" s="34"/>
      <c r="J419" s="16"/>
      <c r="K419" s="16"/>
      <c r="L419" s="16"/>
      <c r="M419" s="16"/>
      <c r="N419" s="16"/>
      <c r="O419" s="16"/>
    </row>
    <row r="420" spans="1:15" ht="15" customHeight="1">
      <c r="A420" s="27" t="s">
        <v>129</v>
      </c>
      <c r="B420" s="62" t="s">
        <v>493</v>
      </c>
      <c r="C420" s="61"/>
      <c r="D420" s="34"/>
      <c r="E420" s="44"/>
      <c r="F420" s="34"/>
      <c r="G420" s="34"/>
      <c r="H420" s="34"/>
      <c r="I420" s="34"/>
      <c r="J420" s="16"/>
      <c r="K420" s="16"/>
      <c r="L420" s="16"/>
      <c r="M420" s="16"/>
      <c r="N420" s="16"/>
      <c r="O420" s="16"/>
    </row>
    <row r="421" spans="1:15" ht="43.5" customHeight="1">
      <c r="A421" s="100" t="s">
        <v>604</v>
      </c>
      <c r="B421" s="101"/>
      <c r="C421" s="101"/>
      <c r="D421" s="101"/>
      <c r="E421" s="101"/>
      <c r="F421" s="101"/>
      <c r="G421" s="101"/>
      <c r="H421" s="101"/>
      <c r="I421" s="102"/>
      <c r="J421" s="16">
        <f aca="true" t="shared" si="51" ref="J421:O421">J422+J424+J438+J444+J447+J450+J454+J456+J460+J463+J465+J467+J469+J471+J479+J481+J484+J496+J501+J504+J507+J509+J512+J515+J518+J521+J523+J526+J533+J536+J538+J541+J547+J550+J491</f>
        <v>1023204.5000000001</v>
      </c>
      <c r="K421" s="16">
        <f t="shared" si="51"/>
        <v>1019886.1</v>
      </c>
      <c r="L421" s="16">
        <f t="shared" si="51"/>
        <v>1497189.65</v>
      </c>
      <c r="M421" s="16">
        <f t="shared" si="51"/>
        <v>1647511.5999999994</v>
      </c>
      <c r="N421" s="16">
        <f t="shared" si="51"/>
        <v>1654309.1999999995</v>
      </c>
      <c r="O421" s="16">
        <f t="shared" si="51"/>
        <v>1657365.6999999997</v>
      </c>
    </row>
    <row r="422" spans="1:15" ht="203.25" customHeight="1">
      <c r="A422" s="27" t="s">
        <v>63</v>
      </c>
      <c r="B422" s="62" t="s">
        <v>183</v>
      </c>
      <c r="C422" s="61" t="s">
        <v>600</v>
      </c>
      <c r="D422" s="34"/>
      <c r="E422" s="44"/>
      <c r="F422" s="34"/>
      <c r="G422" s="34"/>
      <c r="H422" s="34"/>
      <c r="I422" s="34"/>
      <c r="J422" s="16">
        <f aca="true" t="shared" si="52" ref="J422:O422">SUM(J423:J423)</f>
        <v>2022.4</v>
      </c>
      <c r="K422" s="16">
        <f t="shared" si="52"/>
        <v>2022.4</v>
      </c>
      <c r="L422" s="16">
        <f t="shared" si="52"/>
        <v>0</v>
      </c>
      <c r="M422" s="16">
        <f t="shared" si="52"/>
        <v>0</v>
      </c>
      <c r="N422" s="16">
        <f t="shared" si="52"/>
        <v>0</v>
      </c>
      <c r="O422" s="16">
        <f t="shared" si="52"/>
        <v>0</v>
      </c>
    </row>
    <row r="423" spans="1:15" ht="153" customHeight="1">
      <c r="A423" s="27" t="s">
        <v>63</v>
      </c>
      <c r="B423" s="62" t="s">
        <v>501</v>
      </c>
      <c r="C423" s="61" t="s">
        <v>448</v>
      </c>
      <c r="D423" s="34"/>
      <c r="E423" s="44"/>
      <c r="F423" s="34" t="s">
        <v>131</v>
      </c>
      <c r="G423" s="34" t="s">
        <v>15</v>
      </c>
      <c r="H423" s="34" t="s">
        <v>299</v>
      </c>
      <c r="I423" s="34">
        <v>600</v>
      </c>
      <c r="J423" s="16">
        <v>2022.4</v>
      </c>
      <c r="K423" s="16">
        <v>2022.4</v>
      </c>
      <c r="L423" s="16"/>
      <c r="M423" s="16"/>
      <c r="N423" s="16"/>
      <c r="O423" s="16"/>
    </row>
    <row r="424" spans="1:15" ht="248.25" customHeight="1">
      <c r="A424" s="27" t="s">
        <v>64</v>
      </c>
      <c r="B424" s="62" t="s">
        <v>546</v>
      </c>
      <c r="C424" s="61" t="s">
        <v>601</v>
      </c>
      <c r="D424" s="34"/>
      <c r="E424" s="44"/>
      <c r="F424" s="34"/>
      <c r="G424" s="34"/>
      <c r="H424" s="34"/>
      <c r="I424" s="34"/>
      <c r="J424" s="16">
        <f aca="true" t="shared" si="53" ref="J424:O424">SUM(J425:J437)</f>
        <v>243160.50000000006</v>
      </c>
      <c r="K424" s="16">
        <f t="shared" si="53"/>
        <v>243158.10000000003</v>
      </c>
      <c r="L424" s="16">
        <f t="shared" si="53"/>
        <v>219475.8</v>
      </c>
      <c r="M424" s="16">
        <f t="shared" si="53"/>
        <v>220025.7</v>
      </c>
      <c r="N424" s="16">
        <f t="shared" si="53"/>
        <v>220025.7</v>
      </c>
      <c r="O424" s="16">
        <f t="shared" si="53"/>
        <v>220025.7</v>
      </c>
    </row>
    <row r="425" spans="1:15" ht="121.5" customHeight="1">
      <c r="A425" s="27" t="s">
        <v>64</v>
      </c>
      <c r="B425" s="62" t="s">
        <v>501</v>
      </c>
      <c r="C425" s="61" t="s">
        <v>464</v>
      </c>
      <c r="D425" s="34"/>
      <c r="E425" s="44"/>
      <c r="F425" s="34">
        <v>928</v>
      </c>
      <c r="G425" s="34" t="s">
        <v>5</v>
      </c>
      <c r="H425" s="34" t="s">
        <v>288</v>
      </c>
      <c r="I425" s="34">
        <v>600</v>
      </c>
      <c r="J425" s="16">
        <v>167384.7</v>
      </c>
      <c r="K425" s="16">
        <v>167384.6</v>
      </c>
      <c r="L425" s="16">
        <v>124093.2</v>
      </c>
      <c r="M425" s="16">
        <v>104306.7</v>
      </c>
      <c r="N425" s="16">
        <v>104086.2</v>
      </c>
      <c r="O425" s="16">
        <v>104086.2</v>
      </c>
    </row>
    <row r="426" spans="1:15" ht="16.5" customHeight="1">
      <c r="A426" s="27" t="s">
        <v>64</v>
      </c>
      <c r="B426" s="62" t="s">
        <v>501</v>
      </c>
      <c r="C426" s="61"/>
      <c r="D426" s="34"/>
      <c r="E426" s="44"/>
      <c r="F426" s="34">
        <v>928</v>
      </c>
      <c r="G426" s="34" t="s">
        <v>5</v>
      </c>
      <c r="H426" s="34" t="s">
        <v>293</v>
      </c>
      <c r="I426" s="34">
        <v>600</v>
      </c>
      <c r="J426" s="16"/>
      <c r="K426" s="16"/>
      <c r="L426" s="16">
        <v>1822</v>
      </c>
      <c r="M426" s="16"/>
      <c r="N426" s="16"/>
      <c r="O426" s="16"/>
    </row>
    <row r="427" spans="1:15" ht="15" customHeight="1">
      <c r="A427" s="27" t="s">
        <v>64</v>
      </c>
      <c r="B427" s="62" t="s">
        <v>501</v>
      </c>
      <c r="C427" s="55"/>
      <c r="D427" s="83"/>
      <c r="E427" s="16"/>
      <c r="F427" s="36">
        <v>928</v>
      </c>
      <c r="G427" s="36" t="s">
        <v>6</v>
      </c>
      <c r="H427" s="83" t="s">
        <v>288</v>
      </c>
      <c r="I427" s="34">
        <v>600</v>
      </c>
      <c r="J427" s="16">
        <v>10754.5</v>
      </c>
      <c r="K427" s="16">
        <v>10754.4</v>
      </c>
      <c r="L427" s="16">
        <v>1485</v>
      </c>
      <c r="M427" s="16">
        <v>2760</v>
      </c>
      <c r="N427" s="16">
        <v>2760</v>
      </c>
      <c r="O427" s="16">
        <v>2760</v>
      </c>
    </row>
    <row r="428" spans="1:15" ht="15" customHeight="1">
      <c r="A428" s="27" t="s">
        <v>64</v>
      </c>
      <c r="B428" s="62" t="s">
        <v>501</v>
      </c>
      <c r="C428" s="10"/>
      <c r="D428" s="83"/>
      <c r="E428" s="16"/>
      <c r="F428" s="36">
        <v>928</v>
      </c>
      <c r="G428" s="36" t="s">
        <v>7</v>
      </c>
      <c r="H428" s="83" t="s">
        <v>288</v>
      </c>
      <c r="I428" s="34">
        <v>600</v>
      </c>
      <c r="J428" s="16">
        <v>1489.2</v>
      </c>
      <c r="K428" s="16">
        <v>1489.2</v>
      </c>
      <c r="L428" s="16">
        <v>377</v>
      </c>
      <c r="M428" s="16">
        <v>377</v>
      </c>
      <c r="N428" s="16">
        <v>377</v>
      </c>
      <c r="O428" s="16">
        <v>377</v>
      </c>
    </row>
    <row r="429" spans="1:15" ht="15" customHeight="1">
      <c r="A429" s="27" t="s">
        <v>64</v>
      </c>
      <c r="B429" s="62" t="s">
        <v>501</v>
      </c>
      <c r="C429" s="10"/>
      <c r="D429" s="83"/>
      <c r="E429" s="16"/>
      <c r="F429" s="36">
        <v>928</v>
      </c>
      <c r="G429" s="36" t="s">
        <v>5</v>
      </c>
      <c r="H429" s="83" t="s">
        <v>293</v>
      </c>
      <c r="I429" s="34">
        <v>600</v>
      </c>
      <c r="J429" s="16"/>
      <c r="K429" s="16"/>
      <c r="L429" s="16">
        <v>16372.6</v>
      </c>
      <c r="M429" s="21"/>
      <c r="N429" s="16"/>
      <c r="O429" s="16"/>
    </row>
    <row r="430" spans="1:15" ht="15" customHeight="1">
      <c r="A430" s="27" t="s">
        <v>64</v>
      </c>
      <c r="B430" s="62" t="s">
        <v>501</v>
      </c>
      <c r="C430" s="10"/>
      <c r="D430" s="83"/>
      <c r="E430" s="16"/>
      <c r="F430" s="36">
        <v>928</v>
      </c>
      <c r="G430" s="36" t="s">
        <v>5</v>
      </c>
      <c r="H430" s="83" t="s">
        <v>294</v>
      </c>
      <c r="I430" s="34">
        <v>600</v>
      </c>
      <c r="J430" s="16">
        <v>434.1</v>
      </c>
      <c r="K430" s="16">
        <v>434</v>
      </c>
      <c r="L430" s="16">
        <v>427</v>
      </c>
      <c r="M430" s="16">
        <v>427</v>
      </c>
      <c r="N430" s="16">
        <v>427</v>
      </c>
      <c r="O430" s="16">
        <v>427</v>
      </c>
    </row>
    <row r="431" spans="1:15" ht="15" customHeight="1">
      <c r="A431" s="27" t="s">
        <v>64</v>
      </c>
      <c r="B431" s="62" t="s">
        <v>501</v>
      </c>
      <c r="C431" s="10"/>
      <c r="D431" s="83"/>
      <c r="E431" s="16"/>
      <c r="F431" s="36">
        <v>928</v>
      </c>
      <c r="G431" s="36" t="s">
        <v>6</v>
      </c>
      <c r="H431" s="83" t="s">
        <v>294</v>
      </c>
      <c r="I431" s="34">
        <v>600</v>
      </c>
      <c r="J431" s="16">
        <v>522</v>
      </c>
      <c r="K431" s="16">
        <v>521.9</v>
      </c>
      <c r="L431" s="16">
        <v>488</v>
      </c>
      <c r="M431" s="16">
        <v>488</v>
      </c>
      <c r="N431" s="16">
        <v>488</v>
      </c>
      <c r="O431" s="16">
        <v>488</v>
      </c>
    </row>
    <row r="432" spans="1:15" ht="15" customHeight="1">
      <c r="A432" s="27" t="s">
        <v>64</v>
      </c>
      <c r="B432" s="62" t="s">
        <v>501</v>
      </c>
      <c r="C432" s="10"/>
      <c r="D432" s="83"/>
      <c r="E432" s="16"/>
      <c r="F432" s="36">
        <v>928</v>
      </c>
      <c r="G432" s="36" t="s">
        <v>7</v>
      </c>
      <c r="H432" s="83" t="s">
        <v>294</v>
      </c>
      <c r="I432" s="34">
        <v>600</v>
      </c>
      <c r="J432" s="16">
        <v>126.2</v>
      </c>
      <c r="K432" s="16">
        <v>126.2</v>
      </c>
      <c r="L432" s="16">
        <v>153</v>
      </c>
      <c r="M432" s="16">
        <v>153</v>
      </c>
      <c r="N432" s="16">
        <v>153</v>
      </c>
      <c r="O432" s="16">
        <v>153</v>
      </c>
    </row>
    <row r="433" spans="1:15" ht="12.75" customHeight="1">
      <c r="A433" s="27" t="s">
        <v>64</v>
      </c>
      <c r="B433" s="62" t="s">
        <v>496</v>
      </c>
      <c r="C433" s="10"/>
      <c r="D433" s="83"/>
      <c r="E433" s="16"/>
      <c r="F433" s="23" t="s">
        <v>120</v>
      </c>
      <c r="G433" s="23" t="s">
        <v>121</v>
      </c>
      <c r="H433" s="83" t="s">
        <v>289</v>
      </c>
      <c r="I433" s="34">
        <v>100</v>
      </c>
      <c r="J433" s="16">
        <v>4297.4</v>
      </c>
      <c r="K433" s="16">
        <v>4298.1</v>
      </c>
      <c r="L433" s="16">
        <v>4636</v>
      </c>
      <c r="M433" s="16">
        <v>5407.7</v>
      </c>
      <c r="N433" s="16">
        <v>5628.2</v>
      </c>
      <c r="O433" s="16">
        <v>5628.2</v>
      </c>
    </row>
    <row r="434" spans="1:15" ht="15" customHeight="1">
      <c r="A434" s="27" t="s">
        <v>64</v>
      </c>
      <c r="B434" s="62" t="s">
        <v>493</v>
      </c>
      <c r="C434" s="10"/>
      <c r="D434" s="83"/>
      <c r="E434" s="16"/>
      <c r="F434" s="23" t="s">
        <v>120</v>
      </c>
      <c r="G434" s="23" t="s">
        <v>121</v>
      </c>
      <c r="H434" s="83" t="s">
        <v>289</v>
      </c>
      <c r="I434" s="34">
        <v>200</v>
      </c>
      <c r="J434" s="16">
        <v>578.6</v>
      </c>
      <c r="K434" s="16">
        <v>577.4</v>
      </c>
      <c r="L434" s="16">
        <v>532</v>
      </c>
      <c r="M434" s="16">
        <v>451</v>
      </c>
      <c r="N434" s="16">
        <v>451</v>
      </c>
      <c r="O434" s="16">
        <v>451</v>
      </c>
    </row>
    <row r="435" spans="1:15" ht="12.75" customHeight="1">
      <c r="A435" s="27" t="s">
        <v>64</v>
      </c>
      <c r="B435" s="62" t="s">
        <v>496</v>
      </c>
      <c r="C435" s="32"/>
      <c r="D435" s="23"/>
      <c r="E435" s="41"/>
      <c r="F435" s="23" t="s">
        <v>120</v>
      </c>
      <c r="G435" s="23" t="s">
        <v>121</v>
      </c>
      <c r="H435" s="23" t="s">
        <v>290</v>
      </c>
      <c r="I435" s="34">
        <v>100</v>
      </c>
      <c r="J435" s="16">
        <v>57573.8</v>
      </c>
      <c r="K435" s="16">
        <v>57572.3</v>
      </c>
      <c r="L435" s="16">
        <v>14501</v>
      </c>
      <c r="M435" s="16">
        <v>22503</v>
      </c>
      <c r="N435" s="16">
        <v>22503</v>
      </c>
      <c r="O435" s="16">
        <v>22503</v>
      </c>
    </row>
    <row r="436" spans="1:15" ht="15" customHeight="1">
      <c r="A436" s="27" t="s">
        <v>64</v>
      </c>
      <c r="B436" s="62" t="s">
        <v>493</v>
      </c>
      <c r="C436" s="32"/>
      <c r="D436" s="23"/>
      <c r="E436" s="41"/>
      <c r="F436" s="23" t="s">
        <v>120</v>
      </c>
      <c r="G436" s="23" t="s">
        <v>121</v>
      </c>
      <c r="H436" s="23" t="s">
        <v>290</v>
      </c>
      <c r="I436" s="34">
        <v>200</v>
      </c>
      <c r="J436" s="16"/>
      <c r="K436" s="16"/>
      <c r="L436" s="16">
        <v>2943</v>
      </c>
      <c r="M436" s="16">
        <v>3196</v>
      </c>
      <c r="N436" s="16">
        <v>3196</v>
      </c>
      <c r="O436" s="16">
        <v>3196</v>
      </c>
    </row>
    <row r="437" spans="1:15" ht="15" customHeight="1">
      <c r="A437" s="27" t="s">
        <v>64</v>
      </c>
      <c r="B437" s="62" t="s">
        <v>501</v>
      </c>
      <c r="C437" s="32"/>
      <c r="D437" s="23"/>
      <c r="E437" s="41"/>
      <c r="F437" s="23" t="s">
        <v>120</v>
      </c>
      <c r="G437" s="23" t="s">
        <v>121</v>
      </c>
      <c r="H437" s="23" t="s">
        <v>288</v>
      </c>
      <c r="I437" s="34" t="s">
        <v>193</v>
      </c>
      <c r="J437" s="16"/>
      <c r="K437" s="16"/>
      <c r="L437" s="16">
        <v>51646</v>
      </c>
      <c r="M437" s="16">
        <v>79956.3</v>
      </c>
      <c r="N437" s="16">
        <v>79956.3</v>
      </c>
      <c r="O437" s="16">
        <v>79956.3</v>
      </c>
    </row>
    <row r="438" spans="1:15" ht="105.75" customHeight="1">
      <c r="A438" s="27" t="s">
        <v>135</v>
      </c>
      <c r="B438" s="62" t="s">
        <v>547</v>
      </c>
      <c r="C438" s="10" t="s">
        <v>594</v>
      </c>
      <c r="D438" s="83"/>
      <c r="E438" s="16"/>
      <c r="F438" s="83"/>
      <c r="G438" s="83"/>
      <c r="H438" s="23"/>
      <c r="I438" s="36"/>
      <c r="J438" s="16">
        <f aca="true" t="shared" si="54" ref="J438:O438">SUM(J439:J443)</f>
        <v>49710.3</v>
      </c>
      <c r="K438" s="16">
        <f t="shared" si="54"/>
        <v>48436.2</v>
      </c>
      <c r="L438" s="16">
        <f t="shared" si="54"/>
        <v>51398.75</v>
      </c>
      <c r="M438" s="16">
        <f t="shared" si="54"/>
        <v>66876.1</v>
      </c>
      <c r="N438" s="16">
        <f t="shared" si="54"/>
        <v>69863.5</v>
      </c>
      <c r="O438" s="16">
        <f t="shared" si="54"/>
        <v>72372.9</v>
      </c>
    </row>
    <row r="439" spans="1:15" ht="16.5" customHeight="1">
      <c r="A439" s="27" t="s">
        <v>65</v>
      </c>
      <c r="B439" s="62" t="s">
        <v>493</v>
      </c>
      <c r="C439" s="10"/>
      <c r="D439" s="83"/>
      <c r="E439" s="16"/>
      <c r="F439" s="36">
        <v>925</v>
      </c>
      <c r="G439" s="36" t="s">
        <v>78</v>
      </c>
      <c r="H439" s="23" t="s">
        <v>257</v>
      </c>
      <c r="I439" s="36" t="s">
        <v>187</v>
      </c>
      <c r="J439" s="16">
        <v>5.4</v>
      </c>
      <c r="K439" s="16"/>
      <c r="L439" s="16"/>
      <c r="M439" s="16"/>
      <c r="N439" s="16"/>
      <c r="O439" s="16"/>
    </row>
    <row r="440" spans="1:15" ht="16.5" customHeight="1">
      <c r="A440" s="27" t="s">
        <v>65</v>
      </c>
      <c r="B440" s="62" t="s">
        <v>499</v>
      </c>
      <c r="C440" s="10"/>
      <c r="D440" s="83"/>
      <c r="E440" s="16"/>
      <c r="F440" s="36" t="s">
        <v>131</v>
      </c>
      <c r="G440" s="36" t="s">
        <v>13</v>
      </c>
      <c r="H440" s="23" t="s">
        <v>338</v>
      </c>
      <c r="I440" s="36" t="s">
        <v>194</v>
      </c>
      <c r="J440" s="16">
        <v>19317.2</v>
      </c>
      <c r="K440" s="16">
        <v>19312.2</v>
      </c>
      <c r="L440" s="16"/>
      <c r="M440" s="16"/>
      <c r="N440" s="16"/>
      <c r="O440" s="16"/>
    </row>
    <row r="441" spans="1:15" ht="16.5" customHeight="1">
      <c r="A441" s="27" t="s">
        <v>65</v>
      </c>
      <c r="B441" s="62" t="s">
        <v>499</v>
      </c>
      <c r="C441" s="10"/>
      <c r="D441" s="83"/>
      <c r="E441" s="16"/>
      <c r="F441" s="36" t="s">
        <v>131</v>
      </c>
      <c r="G441" s="36" t="s">
        <v>13</v>
      </c>
      <c r="H441" s="23" t="s">
        <v>341</v>
      </c>
      <c r="I441" s="36" t="s">
        <v>194</v>
      </c>
      <c r="J441" s="16">
        <v>30387.7</v>
      </c>
      <c r="K441" s="16">
        <v>29124</v>
      </c>
      <c r="L441" s="16"/>
      <c r="M441" s="16"/>
      <c r="N441" s="16"/>
      <c r="O441" s="16"/>
    </row>
    <row r="442" spans="1:15" ht="15" customHeight="1">
      <c r="A442" s="27" t="s">
        <v>65</v>
      </c>
      <c r="B442" s="62" t="s">
        <v>499</v>
      </c>
      <c r="C442" s="88"/>
      <c r="D442" s="36"/>
      <c r="E442" s="39"/>
      <c r="F442" s="36" t="s">
        <v>230</v>
      </c>
      <c r="G442" s="36" t="s">
        <v>13</v>
      </c>
      <c r="H442" s="23" t="s">
        <v>338</v>
      </c>
      <c r="I442" s="36" t="s">
        <v>194</v>
      </c>
      <c r="J442" s="16"/>
      <c r="K442" s="16"/>
      <c r="L442" s="51">
        <v>20848.65</v>
      </c>
      <c r="M442" s="16">
        <v>29198.8</v>
      </c>
      <c r="N442" s="16">
        <v>30234.2</v>
      </c>
      <c r="O442" s="16">
        <v>29979.3</v>
      </c>
    </row>
    <row r="443" spans="1:15" ht="17.25" customHeight="1">
      <c r="A443" s="27" t="s">
        <v>65</v>
      </c>
      <c r="B443" s="62" t="s">
        <v>499</v>
      </c>
      <c r="C443" s="88"/>
      <c r="D443" s="36"/>
      <c r="E443" s="39"/>
      <c r="F443" s="36" t="s">
        <v>230</v>
      </c>
      <c r="G443" s="36" t="s">
        <v>13</v>
      </c>
      <c r="H443" s="23" t="s">
        <v>341</v>
      </c>
      <c r="I443" s="36" t="s">
        <v>194</v>
      </c>
      <c r="J443" s="16"/>
      <c r="K443" s="16"/>
      <c r="L443" s="16">
        <v>30550.1</v>
      </c>
      <c r="M443" s="16">
        <v>37677.3</v>
      </c>
      <c r="N443" s="16">
        <v>39629.3</v>
      </c>
      <c r="O443" s="16">
        <v>42393.6</v>
      </c>
    </row>
    <row r="444" spans="1:15" ht="120.75" customHeight="1">
      <c r="A444" s="27" t="s">
        <v>66</v>
      </c>
      <c r="B444" s="62" t="s">
        <v>234</v>
      </c>
      <c r="C444" s="55" t="s">
        <v>594</v>
      </c>
      <c r="D444" s="76"/>
      <c r="E444" s="40"/>
      <c r="F444" s="83"/>
      <c r="G444" s="83"/>
      <c r="H444" s="23"/>
      <c r="I444" s="36"/>
      <c r="J444" s="16">
        <f aca="true" t="shared" si="55" ref="J444:O444">SUM(J445:J446)</f>
        <v>0</v>
      </c>
      <c r="K444" s="16">
        <f t="shared" si="55"/>
        <v>0</v>
      </c>
      <c r="L444" s="16">
        <f t="shared" si="55"/>
        <v>239.8</v>
      </c>
      <c r="M444" s="16">
        <f t="shared" si="55"/>
        <v>296.3</v>
      </c>
      <c r="N444" s="16">
        <f t="shared" si="55"/>
        <v>307.7</v>
      </c>
      <c r="O444" s="16">
        <f t="shared" si="55"/>
        <v>307.7</v>
      </c>
    </row>
    <row r="445" spans="1:15" ht="12.75" customHeight="1">
      <c r="A445" s="27" t="s">
        <v>66</v>
      </c>
      <c r="B445" s="62" t="s">
        <v>496</v>
      </c>
      <c r="C445" s="10"/>
      <c r="D445" s="83"/>
      <c r="E445" s="16"/>
      <c r="F445" s="36" t="s">
        <v>230</v>
      </c>
      <c r="G445" s="36" t="s">
        <v>179</v>
      </c>
      <c r="H445" s="23" t="s">
        <v>339</v>
      </c>
      <c r="I445" s="81" t="s">
        <v>188</v>
      </c>
      <c r="J445" s="16"/>
      <c r="K445" s="16"/>
      <c r="L445" s="16">
        <v>220.3</v>
      </c>
      <c r="M445" s="16">
        <v>276.3</v>
      </c>
      <c r="N445" s="16">
        <v>287.7</v>
      </c>
      <c r="O445" s="16">
        <v>287.7</v>
      </c>
    </row>
    <row r="446" spans="1:15" ht="21" customHeight="1">
      <c r="A446" s="27" t="s">
        <v>66</v>
      </c>
      <c r="B446" s="62" t="s">
        <v>499</v>
      </c>
      <c r="C446" s="10"/>
      <c r="D446" s="83"/>
      <c r="E446" s="16"/>
      <c r="F446" s="36" t="s">
        <v>230</v>
      </c>
      <c r="G446" s="36" t="s">
        <v>179</v>
      </c>
      <c r="H446" s="23" t="s">
        <v>339</v>
      </c>
      <c r="I446" s="36" t="s">
        <v>187</v>
      </c>
      <c r="J446" s="16"/>
      <c r="K446" s="16"/>
      <c r="L446" s="16">
        <v>19.5</v>
      </c>
      <c r="M446" s="16">
        <v>20</v>
      </c>
      <c r="N446" s="16">
        <v>20</v>
      </c>
      <c r="O446" s="16">
        <v>20</v>
      </c>
    </row>
    <row r="447" spans="1:15" ht="91.5" customHeight="1">
      <c r="A447" s="27" t="s">
        <v>67</v>
      </c>
      <c r="B447" s="62" t="s">
        <v>316</v>
      </c>
      <c r="C447" s="55" t="s">
        <v>594</v>
      </c>
      <c r="D447" s="83"/>
      <c r="E447" s="16"/>
      <c r="F447" s="83"/>
      <c r="G447" s="83"/>
      <c r="H447" s="23"/>
      <c r="I447" s="36"/>
      <c r="J447" s="16">
        <f aca="true" t="shared" si="56" ref="J447:O447">SUM(J448:J449)</f>
        <v>0</v>
      </c>
      <c r="K447" s="16">
        <f t="shared" si="56"/>
        <v>0</v>
      </c>
      <c r="L447" s="16">
        <f t="shared" si="56"/>
        <v>0</v>
      </c>
      <c r="M447" s="16">
        <f t="shared" si="56"/>
        <v>4494.4</v>
      </c>
      <c r="N447" s="16">
        <f t="shared" si="56"/>
        <v>8988.7</v>
      </c>
      <c r="O447" s="16">
        <f t="shared" si="56"/>
        <v>10112.3</v>
      </c>
    </row>
    <row r="448" spans="1:15" ht="12.75" customHeight="1">
      <c r="A448" s="27" t="s">
        <v>67</v>
      </c>
      <c r="B448" s="62" t="s">
        <v>499</v>
      </c>
      <c r="C448" s="10"/>
      <c r="D448" s="83"/>
      <c r="E448" s="16"/>
      <c r="F448" s="36" t="s">
        <v>230</v>
      </c>
      <c r="G448" s="36" t="s">
        <v>37</v>
      </c>
      <c r="H448" s="23" t="s">
        <v>225</v>
      </c>
      <c r="I448" s="36" t="s">
        <v>194</v>
      </c>
      <c r="J448" s="16"/>
      <c r="K448" s="16"/>
      <c r="L448" s="16"/>
      <c r="M448" s="16">
        <v>4494.4</v>
      </c>
      <c r="N448" s="16">
        <v>8988.7</v>
      </c>
      <c r="O448" s="16">
        <v>10112.3</v>
      </c>
    </row>
    <row r="449" spans="1:15" ht="12.75" customHeight="1">
      <c r="A449" s="27" t="s">
        <v>67</v>
      </c>
      <c r="B449" s="62" t="s">
        <v>25</v>
      </c>
      <c r="C449" s="10"/>
      <c r="D449" s="83"/>
      <c r="E449" s="16"/>
      <c r="F449" s="83"/>
      <c r="G449" s="83"/>
      <c r="H449" s="23"/>
      <c r="I449" s="36"/>
      <c r="J449" s="16"/>
      <c r="K449" s="16"/>
      <c r="L449" s="16"/>
      <c r="M449" s="16"/>
      <c r="N449" s="16"/>
      <c r="O449" s="16"/>
    </row>
    <row r="450" spans="1:15" ht="63" customHeight="1">
      <c r="A450" s="27" t="s">
        <v>68</v>
      </c>
      <c r="B450" s="62" t="s">
        <v>307</v>
      </c>
      <c r="C450" s="55" t="s">
        <v>594</v>
      </c>
      <c r="D450" s="83"/>
      <c r="E450" s="16"/>
      <c r="F450" s="36"/>
      <c r="G450" s="36"/>
      <c r="H450" s="23"/>
      <c r="I450" s="36"/>
      <c r="J450" s="16">
        <f aca="true" t="shared" si="57" ref="J450:O450">SUM(J451:J453)</f>
        <v>0</v>
      </c>
      <c r="K450" s="16">
        <f t="shared" si="57"/>
        <v>0</v>
      </c>
      <c r="L450" s="16">
        <f t="shared" si="57"/>
        <v>669.4</v>
      </c>
      <c r="M450" s="16">
        <f t="shared" si="57"/>
        <v>5503.3</v>
      </c>
      <c r="N450" s="16">
        <f t="shared" si="57"/>
        <v>5503.3</v>
      </c>
      <c r="O450" s="16">
        <f t="shared" si="57"/>
        <v>5503.3</v>
      </c>
    </row>
    <row r="451" spans="1:15" ht="12.75" customHeight="1">
      <c r="A451" s="27" t="s">
        <v>68</v>
      </c>
      <c r="B451" s="62" t="s">
        <v>501</v>
      </c>
      <c r="C451" s="10"/>
      <c r="D451" s="83"/>
      <c r="E451" s="16"/>
      <c r="F451" s="36" t="s">
        <v>131</v>
      </c>
      <c r="G451" s="36" t="s">
        <v>15</v>
      </c>
      <c r="H451" s="23" t="s">
        <v>336</v>
      </c>
      <c r="I451" s="36" t="s">
        <v>193</v>
      </c>
      <c r="J451" s="16"/>
      <c r="K451" s="16"/>
      <c r="L451" s="16">
        <v>669.4</v>
      </c>
      <c r="M451" s="16">
        <v>5503.3</v>
      </c>
      <c r="N451" s="16">
        <v>5503.3</v>
      </c>
      <c r="O451" s="16">
        <v>5503.3</v>
      </c>
    </row>
    <row r="452" spans="1:15" ht="12.75" customHeight="1">
      <c r="A452" s="27" t="s">
        <v>68</v>
      </c>
      <c r="B452" s="62" t="s">
        <v>25</v>
      </c>
      <c r="C452" s="10"/>
      <c r="D452" s="83"/>
      <c r="E452" s="16"/>
      <c r="F452" s="83"/>
      <c r="G452" s="83"/>
      <c r="H452" s="23"/>
      <c r="I452" s="36"/>
      <c r="J452" s="16"/>
      <c r="K452" s="16"/>
      <c r="L452" s="16"/>
      <c r="M452" s="16"/>
      <c r="N452" s="16"/>
      <c r="O452" s="16"/>
    </row>
    <row r="453" spans="1:15" ht="12.75" customHeight="1">
      <c r="A453" s="27" t="s">
        <v>68</v>
      </c>
      <c r="B453" s="62" t="s">
        <v>499</v>
      </c>
      <c r="C453" s="10"/>
      <c r="D453" s="83"/>
      <c r="E453" s="16"/>
      <c r="F453" s="83"/>
      <c r="G453" s="83"/>
      <c r="H453" s="23"/>
      <c r="I453" s="36"/>
      <c r="J453" s="16"/>
      <c r="K453" s="16"/>
      <c r="L453" s="16"/>
      <c r="M453" s="16"/>
      <c r="N453" s="16"/>
      <c r="O453" s="16"/>
    </row>
    <row r="454" spans="1:15" ht="54" customHeight="1">
      <c r="A454" s="27" t="s">
        <v>69</v>
      </c>
      <c r="B454" s="62" t="s">
        <v>548</v>
      </c>
      <c r="C454" s="10" t="s">
        <v>594</v>
      </c>
      <c r="D454" s="83"/>
      <c r="E454" s="16"/>
      <c r="F454" s="83"/>
      <c r="G454" s="83"/>
      <c r="H454" s="23"/>
      <c r="I454" s="36"/>
      <c r="J454" s="16">
        <f aca="true" t="shared" si="58" ref="J454:O454">SUM(J455:J455)</f>
        <v>2916.5</v>
      </c>
      <c r="K454" s="16">
        <f t="shared" si="58"/>
        <v>2916.4</v>
      </c>
      <c r="L454" s="16">
        <f t="shared" si="58"/>
        <v>0</v>
      </c>
      <c r="M454" s="16">
        <f t="shared" si="58"/>
        <v>0</v>
      </c>
      <c r="N454" s="16">
        <f t="shared" si="58"/>
        <v>0</v>
      </c>
      <c r="O454" s="16">
        <f t="shared" si="58"/>
        <v>0</v>
      </c>
    </row>
    <row r="455" spans="1:15" ht="12.75" customHeight="1">
      <c r="A455" s="27" t="s">
        <v>69</v>
      </c>
      <c r="B455" s="62" t="s">
        <v>501</v>
      </c>
      <c r="C455" s="10"/>
      <c r="D455" s="83"/>
      <c r="E455" s="16"/>
      <c r="F455" s="15">
        <v>928</v>
      </c>
      <c r="G455" s="15" t="s">
        <v>121</v>
      </c>
      <c r="H455" s="23" t="s">
        <v>312</v>
      </c>
      <c r="I455" s="36" t="s">
        <v>193</v>
      </c>
      <c r="J455" s="16">
        <v>2916.5</v>
      </c>
      <c r="K455" s="16">
        <v>2916.4</v>
      </c>
      <c r="L455" s="16"/>
      <c r="M455" s="16"/>
      <c r="N455" s="16"/>
      <c r="O455" s="16"/>
    </row>
    <row r="456" spans="1:15" ht="118.5" customHeight="1">
      <c r="A456" s="27" t="s">
        <v>70</v>
      </c>
      <c r="B456" s="62" t="s">
        <v>549</v>
      </c>
      <c r="C456" s="10" t="s">
        <v>594</v>
      </c>
      <c r="D456" s="83"/>
      <c r="E456" s="16"/>
      <c r="F456" s="83"/>
      <c r="G456" s="83"/>
      <c r="H456" s="23"/>
      <c r="I456" s="36"/>
      <c r="J456" s="16">
        <f aca="true" t="shared" si="59" ref="J456:O456">SUM(J457:J459)</f>
        <v>541.6</v>
      </c>
      <c r="K456" s="16">
        <f t="shared" si="59"/>
        <v>541.6</v>
      </c>
      <c r="L456" s="16">
        <f t="shared" si="59"/>
        <v>697.2</v>
      </c>
      <c r="M456" s="16">
        <f t="shared" si="59"/>
        <v>947.7</v>
      </c>
      <c r="N456" s="16">
        <f t="shared" si="59"/>
        <v>1017.3</v>
      </c>
      <c r="O456" s="16">
        <f t="shared" si="59"/>
        <v>1073.2</v>
      </c>
    </row>
    <row r="457" spans="1:15" ht="12.75" customHeight="1">
      <c r="A457" s="27" t="s">
        <v>70</v>
      </c>
      <c r="B457" s="62" t="s">
        <v>499</v>
      </c>
      <c r="C457" s="10"/>
      <c r="D457" s="83"/>
      <c r="E457" s="16"/>
      <c r="F457" s="36" t="s">
        <v>131</v>
      </c>
      <c r="G457" s="36" t="s">
        <v>13</v>
      </c>
      <c r="H457" s="23" t="s">
        <v>340</v>
      </c>
      <c r="I457" s="36" t="s">
        <v>194</v>
      </c>
      <c r="J457" s="16">
        <v>541.6</v>
      </c>
      <c r="K457" s="16">
        <v>541.6</v>
      </c>
      <c r="L457" s="16"/>
      <c r="M457" s="16"/>
      <c r="N457" s="16"/>
      <c r="O457" s="16"/>
    </row>
    <row r="458" spans="1:15" ht="12.75" customHeight="1">
      <c r="A458" s="27" t="s">
        <v>70</v>
      </c>
      <c r="B458" s="62" t="s">
        <v>499</v>
      </c>
      <c r="C458" s="88"/>
      <c r="D458" s="36"/>
      <c r="E458" s="39"/>
      <c r="F458" s="36" t="s">
        <v>230</v>
      </c>
      <c r="G458" s="36" t="s">
        <v>13</v>
      </c>
      <c r="H458" s="23" t="s">
        <v>340</v>
      </c>
      <c r="I458" s="36" t="s">
        <v>194</v>
      </c>
      <c r="J458" s="16"/>
      <c r="K458" s="16"/>
      <c r="L458" s="16">
        <v>697.2</v>
      </c>
      <c r="M458" s="16">
        <v>947.7</v>
      </c>
      <c r="N458" s="16">
        <v>1017.3</v>
      </c>
      <c r="O458" s="16">
        <v>1073.2</v>
      </c>
    </row>
    <row r="459" spans="1:15" s="1" customFormat="1" ht="12.75" customHeight="1">
      <c r="A459" s="27" t="s">
        <v>70</v>
      </c>
      <c r="B459" s="62" t="s">
        <v>499</v>
      </c>
      <c r="C459" s="10"/>
      <c r="D459" s="83"/>
      <c r="E459" s="16"/>
      <c r="F459" s="83"/>
      <c r="G459" s="83"/>
      <c r="H459" s="23"/>
      <c r="I459" s="36"/>
      <c r="J459" s="16"/>
      <c r="K459" s="16"/>
      <c r="L459" s="16"/>
      <c r="M459" s="16"/>
      <c r="N459" s="16"/>
      <c r="O459" s="16"/>
    </row>
    <row r="460" spans="1:15" s="1" customFormat="1" ht="84" customHeight="1">
      <c r="A460" s="27" t="s">
        <v>71</v>
      </c>
      <c r="B460" s="62" t="s">
        <v>550</v>
      </c>
      <c r="C460" s="10" t="s">
        <v>594</v>
      </c>
      <c r="D460" s="83"/>
      <c r="E460" s="16"/>
      <c r="F460" s="83"/>
      <c r="G460" s="83"/>
      <c r="H460" s="23"/>
      <c r="I460" s="36"/>
      <c r="J460" s="16">
        <f aca="true" t="shared" si="60" ref="J460:O460">SUM(J461:J462)</f>
        <v>600358.8</v>
      </c>
      <c r="K460" s="16">
        <f t="shared" si="60"/>
        <v>600349.2</v>
      </c>
      <c r="L460" s="16">
        <f t="shared" si="60"/>
        <v>1046661</v>
      </c>
      <c r="M460" s="16">
        <f t="shared" si="60"/>
        <v>1241721.9</v>
      </c>
      <c r="N460" s="16">
        <f t="shared" si="60"/>
        <v>1241721.9</v>
      </c>
      <c r="O460" s="16">
        <f t="shared" si="60"/>
        <v>1241721.9</v>
      </c>
    </row>
    <row r="461" spans="1:15" s="1" customFormat="1" ht="45" customHeight="1">
      <c r="A461" s="27" t="s">
        <v>71</v>
      </c>
      <c r="B461" s="62" t="s">
        <v>501</v>
      </c>
      <c r="C461" s="10" t="s">
        <v>594</v>
      </c>
      <c r="D461" s="83" t="s">
        <v>163</v>
      </c>
      <c r="E461" s="16"/>
      <c r="F461" s="36">
        <v>925</v>
      </c>
      <c r="G461" s="36" t="s">
        <v>15</v>
      </c>
      <c r="H461" s="23" t="s">
        <v>300</v>
      </c>
      <c r="I461" s="36" t="s">
        <v>193</v>
      </c>
      <c r="J461" s="16">
        <v>600358.8</v>
      </c>
      <c r="K461" s="16">
        <v>600349.2</v>
      </c>
      <c r="L461" s="16">
        <v>625003</v>
      </c>
      <c r="M461" s="16">
        <v>698851.9</v>
      </c>
      <c r="N461" s="16">
        <v>698851.9</v>
      </c>
      <c r="O461" s="16">
        <v>698851.9</v>
      </c>
    </row>
    <row r="462" spans="1:15" s="1" customFormat="1" ht="95.25" customHeight="1">
      <c r="A462" s="27" t="s">
        <v>71</v>
      </c>
      <c r="B462" s="62" t="s">
        <v>501</v>
      </c>
      <c r="C462" s="10" t="s">
        <v>479</v>
      </c>
      <c r="D462" s="36"/>
      <c r="E462" s="39"/>
      <c r="F462" s="36" t="s">
        <v>131</v>
      </c>
      <c r="G462" s="36" t="s">
        <v>77</v>
      </c>
      <c r="H462" s="23" t="s">
        <v>300</v>
      </c>
      <c r="I462" s="36" t="s">
        <v>193</v>
      </c>
      <c r="J462" s="16"/>
      <c r="K462" s="16"/>
      <c r="L462" s="16">
        <v>421658</v>
      </c>
      <c r="M462" s="16">
        <v>542870</v>
      </c>
      <c r="N462" s="16">
        <v>542870</v>
      </c>
      <c r="O462" s="16">
        <v>542870</v>
      </c>
    </row>
    <row r="463" spans="1:15" ht="58.5" customHeight="1">
      <c r="A463" s="27" t="s">
        <v>72</v>
      </c>
      <c r="B463" s="62" t="s">
        <v>1</v>
      </c>
      <c r="C463" s="10" t="s">
        <v>594</v>
      </c>
      <c r="D463" s="83" t="s">
        <v>163</v>
      </c>
      <c r="E463" s="16"/>
      <c r="F463" s="83"/>
      <c r="G463" s="83"/>
      <c r="H463" s="23"/>
      <c r="I463" s="36"/>
      <c r="J463" s="16">
        <f aca="true" t="shared" si="61" ref="J463:O463">J464</f>
        <v>10236</v>
      </c>
      <c r="K463" s="16">
        <f t="shared" si="61"/>
        <v>10191.4</v>
      </c>
      <c r="L463" s="16">
        <f t="shared" si="61"/>
        <v>0</v>
      </c>
      <c r="M463" s="16">
        <f t="shared" si="61"/>
        <v>0</v>
      </c>
      <c r="N463" s="16">
        <f t="shared" si="61"/>
        <v>0</v>
      </c>
      <c r="O463" s="16">
        <f t="shared" si="61"/>
        <v>0</v>
      </c>
    </row>
    <row r="464" spans="1:15" ht="12.75" customHeight="1">
      <c r="A464" s="27" t="s">
        <v>72</v>
      </c>
      <c r="B464" s="62" t="s">
        <v>501</v>
      </c>
      <c r="C464" s="88"/>
      <c r="D464" s="83"/>
      <c r="E464" s="16"/>
      <c r="F464" s="36" t="s">
        <v>131</v>
      </c>
      <c r="G464" s="36" t="s">
        <v>15</v>
      </c>
      <c r="H464" s="23" t="s">
        <v>301</v>
      </c>
      <c r="I464" s="36" t="s">
        <v>193</v>
      </c>
      <c r="J464" s="16">
        <v>10236</v>
      </c>
      <c r="K464" s="16">
        <v>10191.4</v>
      </c>
      <c r="L464" s="16"/>
      <c r="M464" s="16"/>
      <c r="N464" s="16"/>
      <c r="O464" s="16"/>
    </row>
    <row r="465" spans="1:15" ht="159.75" customHeight="1">
      <c r="A465" s="27" t="s">
        <v>114</v>
      </c>
      <c r="B465" s="62" t="s">
        <v>295</v>
      </c>
      <c r="C465" s="55" t="s">
        <v>594</v>
      </c>
      <c r="D465" s="76"/>
      <c r="E465" s="40"/>
      <c r="F465" s="83"/>
      <c r="G465" s="83"/>
      <c r="H465" s="23"/>
      <c r="I465" s="36"/>
      <c r="J465" s="16">
        <f aca="true" t="shared" si="62" ref="J465:O465">SUM(J466:J466)</f>
        <v>0</v>
      </c>
      <c r="K465" s="16">
        <f t="shared" si="62"/>
        <v>0</v>
      </c>
      <c r="L465" s="16">
        <f t="shared" si="62"/>
        <v>800</v>
      </c>
      <c r="M465" s="16">
        <f t="shared" si="62"/>
        <v>0</v>
      </c>
      <c r="N465" s="16">
        <f t="shared" si="62"/>
        <v>500</v>
      </c>
      <c r="O465" s="16">
        <f t="shared" si="62"/>
        <v>0</v>
      </c>
    </row>
    <row r="466" spans="1:15" ht="16.5" customHeight="1">
      <c r="A466" s="27" t="s">
        <v>73</v>
      </c>
      <c r="B466" s="62" t="s">
        <v>501</v>
      </c>
      <c r="C466" s="10"/>
      <c r="D466" s="83"/>
      <c r="E466" s="16"/>
      <c r="F466" s="36">
        <v>928</v>
      </c>
      <c r="G466" s="36" t="s">
        <v>121</v>
      </c>
      <c r="H466" s="23" t="s">
        <v>296</v>
      </c>
      <c r="I466" s="36" t="s">
        <v>193</v>
      </c>
      <c r="J466" s="16"/>
      <c r="K466" s="16"/>
      <c r="L466" s="16">
        <v>800</v>
      </c>
      <c r="M466" s="16"/>
      <c r="N466" s="16">
        <v>500</v>
      </c>
      <c r="O466" s="16"/>
    </row>
    <row r="467" spans="1:15" ht="174" customHeight="1">
      <c r="A467" s="27" t="s">
        <v>136</v>
      </c>
      <c r="B467" s="62" t="s">
        <v>551</v>
      </c>
      <c r="C467" s="55" t="s">
        <v>594</v>
      </c>
      <c r="D467" s="76" t="s">
        <v>163</v>
      </c>
      <c r="E467" s="40"/>
      <c r="F467" s="83"/>
      <c r="G467" s="83"/>
      <c r="H467" s="23"/>
      <c r="I467" s="36"/>
      <c r="J467" s="16">
        <f aca="true" t="shared" si="63" ref="J467:O467">SUM(J468:J468)</f>
        <v>39283</v>
      </c>
      <c r="K467" s="16">
        <f t="shared" si="63"/>
        <v>39283</v>
      </c>
      <c r="L467" s="16">
        <f t="shared" si="63"/>
        <v>42312.2</v>
      </c>
      <c r="M467" s="16">
        <f t="shared" si="63"/>
        <v>60201.9</v>
      </c>
      <c r="N467" s="16">
        <f t="shared" si="63"/>
        <v>60201.9</v>
      </c>
      <c r="O467" s="16">
        <f t="shared" si="63"/>
        <v>60201.9</v>
      </c>
    </row>
    <row r="468" spans="1:15" ht="17.25" customHeight="1">
      <c r="A468" s="27" t="s">
        <v>74</v>
      </c>
      <c r="B468" s="62" t="s">
        <v>501</v>
      </c>
      <c r="C468" s="10"/>
      <c r="D468" s="83"/>
      <c r="E468" s="16"/>
      <c r="F468" s="83" t="s">
        <v>120</v>
      </c>
      <c r="G468" s="83" t="s">
        <v>6</v>
      </c>
      <c r="H468" s="23" t="s">
        <v>292</v>
      </c>
      <c r="I468" s="36" t="s">
        <v>193</v>
      </c>
      <c r="J468" s="16">
        <v>39283</v>
      </c>
      <c r="K468" s="16">
        <v>39283</v>
      </c>
      <c r="L468" s="16">
        <v>42312.2</v>
      </c>
      <c r="M468" s="16">
        <v>60201.9</v>
      </c>
      <c r="N468" s="16">
        <v>60201.9</v>
      </c>
      <c r="O468" s="16">
        <v>60201.9</v>
      </c>
    </row>
    <row r="469" spans="1:15" ht="64.5" customHeight="1">
      <c r="A469" s="27" t="s">
        <v>75</v>
      </c>
      <c r="B469" s="62" t="s">
        <v>552</v>
      </c>
      <c r="C469" s="10"/>
      <c r="D469" s="83"/>
      <c r="E469" s="16"/>
      <c r="F469" s="83"/>
      <c r="G469" s="83"/>
      <c r="H469" s="23"/>
      <c r="I469" s="36"/>
      <c r="J469" s="16">
        <f aca="true" t="shared" si="64" ref="J469:O469">SUM(J470:J470)</f>
        <v>0</v>
      </c>
      <c r="K469" s="16">
        <f t="shared" si="64"/>
        <v>0</v>
      </c>
      <c r="L469" s="16">
        <f t="shared" si="64"/>
        <v>0</v>
      </c>
      <c r="M469" s="16">
        <f t="shared" si="64"/>
        <v>0</v>
      </c>
      <c r="N469" s="16">
        <f t="shared" si="64"/>
        <v>0</v>
      </c>
      <c r="O469" s="16">
        <f t="shared" si="64"/>
        <v>0</v>
      </c>
    </row>
    <row r="470" spans="1:15" ht="18" customHeight="1">
      <c r="A470" s="27" t="s">
        <v>75</v>
      </c>
      <c r="B470" s="62" t="s">
        <v>493</v>
      </c>
      <c r="C470" s="10"/>
      <c r="D470" s="83"/>
      <c r="E470" s="16"/>
      <c r="F470" s="83"/>
      <c r="G470" s="83"/>
      <c r="H470" s="23"/>
      <c r="I470" s="36"/>
      <c r="J470" s="16"/>
      <c r="K470" s="16"/>
      <c r="L470" s="16"/>
      <c r="M470" s="16"/>
      <c r="N470" s="16"/>
      <c r="O470" s="16"/>
    </row>
    <row r="471" spans="1:15" ht="159.75" customHeight="1">
      <c r="A471" s="27" t="s">
        <v>76</v>
      </c>
      <c r="B471" s="62" t="s">
        <v>553</v>
      </c>
      <c r="C471" s="55" t="s">
        <v>602</v>
      </c>
      <c r="D471" s="83"/>
      <c r="E471" s="16"/>
      <c r="F471" s="83"/>
      <c r="G471" s="83"/>
      <c r="H471" s="23"/>
      <c r="I471" s="36"/>
      <c r="J471" s="16">
        <f aca="true" t="shared" si="65" ref="J471:O471">SUM(J472:J478)</f>
        <v>9630.199999999999</v>
      </c>
      <c r="K471" s="16">
        <f t="shared" si="65"/>
        <v>9626.599999999999</v>
      </c>
      <c r="L471" s="16">
        <f t="shared" si="65"/>
        <v>8718.8</v>
      </c>
      <c r="M471" s="16">
        <f t="shared" si="65"/>
        <v>8336.199999999999</v>
      </c>
      <c r="N471" s="16">
        <f t="shared" si="65"/>
        <v>6165.8</v>
      </c>
      <c r="O471" s="16">
        <f t="shared" si="65"/>
        <v>5620.6</v>
      </c>
    </row>
    <row r="472" spans="1:15" ht="15" customHeight="1">
      <c r="A472" s="27" t="s">
        <v>76</v>
      </c>
      <c r="B472" s="62" t="s">
        <v>493</v>
      </c>
      <c r="C472" s="10"/>
      <c r="D472" s="83"/>
      <c r="E472" s="16"/>
      <c r="F472" s="83" t="s">
        <v>122</v>
      </c>
      <c r="G472" s="83" t="s">
        <v>41</v>
      </c>
      <c r="H472" s="23" t="s">
        <v>398</v>
      </c>
      <c r="I472" s="36">
        <v>800</v>
      </c>
      <c r="J472" s="16">
        <v>9054.4</v>
      </c>
      <c r="K472" s="16">
        <v>9054.4</v>
      </c>
      <c r="L472" s="16">
        <v>7198</v>
      </c>
      <c r="M472" s="16">
        <v>5636.1</v>
      </c>
      <c r="N472" s="16">
        <v>4876</v>
      </c>
      <c r="O472" s="16">
        <v>4338</v>
      </c>
    </row>
    <row r="473" spans="1:15" ht="18" customHeight="1">
      <c r="A473" s="27" t="s">
        <v>76</v>
      </c>
      <c r="B473" s="62" t="s">
        <v>493</v>
      </c>
      <c r="C473" s="10"/>
      <c r="D473" s="83"/>
      <c r="E473" s="16"/>
      <c r="F473" s="83" t="s">
        <v>122</v>
      </c>
      <c r="G473" s="83" t="s">
        <v>41</v>
      </c>
      <c r="H473" s="23" t="s">
        <v>330</v>
      </c>
      <c r="I473" s="36" t="s">
        <v>187</v>
      </c>
      <c r="J473" s="16"/>
      <c r="K473" s="16"/>
      <c r="L473" s="16">
        <v>160</v>
      </c>
      <c r="M473" s="16">
        <v>1440</v>
      </c>
      <c r="N473" s="16"/>
      <c r="O473" s="16"/>
    </row>
    <row r="474" spans="1:15" ht="26.25" customHeight="1">
      <c r="A474" s="27" t="s">
        <v>76</v>
      </c>
      <c r="B474" s="62" t="s">
        <v>493</v>
      </c>
      <c r="C474" s="10"/>
      <c r="D474" s="83"/>
      <c r="E474" s="16"/>
      <c r="F474" s="81">
        <v>923</v>
      </c>
      <c r="G474" s="83" t="s">
        <v>41</v>
      </c>
      <c r="H474" s="23" t="s">
        <v>399</v>
      </c>
      <c r="I474" s="36" t="s">
        <v>187</v>
      </c>
      <c r="J474" s="16"/>
      <c r="K474" s="16"/>
      <c r="L474" s="16">
        <v>812.7</v>
      </c>
      <c r="M474" s="16">
        <v>751.9</v>
      </c>
      <c r="N474" s="16">
        <v>761.6</v>
      </c>
      <c r="O474" s="16">
        <v>751</v>
      </c>
    </row>
    <row r="475" spans="1:15" ht="26.25" customHeight="1">
      <c r="A475" s="27" t="s">
        <v>76</v>
      </c>
      <c r="B475" s="62" t="s">
        <v>493</v>
      </c>
      <c r="C475" s="10"/>
      <c r="D475" s="83"/>
      <c r="E475" s="16"/>
      <c r="F475" s="83" t="s">
        <v>122</v>
      </c>
      <c r="G475" s="83" t="s">
        <v>41</v>
      </c>
      <c r="H475" s="23" t="s">
        <v>400</v>
      </c>
      <c r="I475" s="36" t="s">
        <v>185</v>
      </c>
      <c r="J475" s="16"/>
      <c r="K475" s="16"/>
      <c r="L475" s="16">
        <v>38</v>
      </c>
      <c r="M475" s="16"/>
      <c r="N475" s="16"/>
      <c r="O475" s="16"/>
    </row>
    <row r="476" spans="1:15" ht="26.25" customHeight="1">
      <c r="A476" s="27" t="s">
        <v>76</v>
      </c>
      <c r="B476" s="62" t="s">
        <v>493</v>
      </c>
      <c r="C476" s="10"/>
      <c r="D476" s="83"/>
      <c r="E476" s="16"/>
      <c r="F476" s="83" t="s">
        <v>122</v>
      </c>
      <c r="G476" s="83" t="s">
        <v>41</v>
      </c>
      <c r="H476" s="23" t="s">
        <v>329</v>
      </c>
      <c r="I476" s="36">
        <v>800</v>
      </c>
      <c r="J476" s="16">
        <v>96.9</v>
      </c>
      <c r="K476" s="16">
        <v>93.3</v>
      </c>
      <c r="L476" s="16">
        <v>4.9</v>
      </c>
      <c r="M476" s="16">
        <v>2.9</v>
      </c>
      <c r="N476" s="16">
        <v>2.9</v>
      </c>
      <c r="O476" s="16">
        <v>6.3</v>
      </c>
    </row>
    <row r="477" spans="1:15" ht="102">
      <c r="A477" s="27" t="s">
        <v>76</v>
      </c>
      <c r="B477" s="62" t="s">
        <v>496</v>
      </c>
      <c r="C477" s="55" t="s">
        <v>478</v>
      </c>
      <c r="D477" s="83"/>
      <c r="E477" s="16"/>
      <c r="F477" s="83" t="s">
        <v>122</v>
      </c>
      <c r="G477" s="83" t="s">
        <v>173</v>
      </c>
      <c r="H477" s="23" t="s">
        <v>191</v>
      </c>
      <c r="I477" s="36">
        <v>100</v>
      </c>
      <c r="J477" s="16">
        <v>448.6</v>
      </c>
      <c r="K477" s="16">
        <v>448.6</v>
      </c>
      <c r="L477" s="16">
        <v>453.4</v>
      </c>
      <c r="M477" s="16">
        <v>488.3</v>
      </c>
      <c r="N477" s="16">
        <v>508.3</v>
      </c>
      <c r="O477" s="16">
        <v>508.3</v>
      </c>
    </row>
    <row r="478" spans="1:15" ht="26.25" customHeight="1">
      <c r="A478" s="27" t="s">
        <v>76</v>
      </c>
      <c r="B478" s="62" t="s">
        <v>493</v>
      </c>
      <c r="C478" s="10"/>
      <c r="D478" s="83"/>
      <c r="E478" s="16"/>
      <c r="F478" s="83" t="s">
        <v>122</v>
      </c>
      <c r="G478" s="83" t="s">
        <v>173</v>
      </c>
      <c r="H478" s="23" t="s">
        <v>191</v>
      </c>
      <c r="I478" s="36" t="s">
        <v>187</v>
      </c>
      <c r="J478" s="16">
        <v>30.3</v>
      </c>
      <c r="K478" s="16">
        <v>30.3</v>
      </c>
      <c r="L478" s="16">
        <v>51.8</v>
      </c>
      <c r="M478" s="16">
        <v>17</v>
      </c>
      <c r="N478" s="16">
        <v>17</v>
      </c>
      <c r="O478" s="16">
        <v>17</v>
      </c>
    </row>
    <row r="479" spans="1:15" ht="75.75" customHeight="1">
      <c r="A479" s="27" t="s">
        <v>137</v>
      </c>
      <c r="B479" s="62" t="s">
        <v>554</v>
      </c>
      <c r="C479" s="10" t="s">
        <v>594</v>
      </c>
      <c r="D479" s="83"/>
      <c r="E479" s="16"/>
      <c r="F479" s="83"/>
      <c r="G479" s="83"/>
      <c r="H479" s="23"/>
      <c r="I479" s="36"/>
      <c r="J479" s="16">
        <f aca="true" t="shared" si="66" ref="J479:O479">SUM(J480:J480)</f>
        <v>62</v>
      </c>
      <c r="K479" s="16">
        <f t="shared" si="66"/>
        <v>62</v>
      </c>
      <c r="L479" s="16">
        <f t="shared" si="66"/>
        <v>66</v>
      </c>
      <c r="M479" s="16">
        <f t="shared" si="66"/>
        <v>62.7</v>
      </c>
      <c r="N479" s="16">
        <f t="shared" si="66"/>
        <v>62.7</v>
      </c>
      <c r="O479" s="16">
        <f t="shared" si="66"/>
        <v>62.7</v>
      </c>
    </row>
    <row r="480" spans="1:15" ht="16.5" customHeight="1">
      <c r="A480" s="27" t="s">
        <v>80</v>
      </c>
      <c r="B480" s="62" t="s">
        <v>493</v>
      </c>
      <c r="C480" s="10"/>
      <c r="D480" s="83"/>
      <c r="E480" s="16"/>
      <c r="F480" s="83" t="s">
        <v>122</v>
      </c>
      <c r="G480" s="83" t="s">
        <v>173</v>
      </c>
      <c r="H480" s="23" t="s">
        <v>186</v>
      </c>
      <c r="I480" s="36" t="s">
        <v>187</v>
      </c>
      <c r="J480" s="16">
        <v>62</v>
      </c>
      <c r="K480" s="16">
        <v>62</v>
      </c>
      <c r="L480" s="16">
        <v>66</v>
      </c>
      <c r="M480" s="16">
        <v>62.7</v>
      </c>
      <c r="N480" s="16">
        <v>62.7</v>
      </c>
      <c r="O480" s="16">
        <v>62.7</v>
      </c>
    </row>
    <row r="481" spans="1:15" ht="118.5" customHeight="1">
      <c r="A481" s="27" t="s">
        <v>138</v>
      </c>
      <c r="B481" s="62" t="s">
        <v>555</v>
      </c>
      <c r="C481" s="10" t="s">
        <v>594</v>
      </c>
      <c r="D481" s="83" t="s">
        <v>163</v>
      </c>
      <c r="E481" s="16"/>
      <c r="F481" s="83"/>
      <c r="G481" s="83"/>
      <c r="H481" s="23"/>
      <c r="I481" s="36"/>
      <c r="J481" s="16">
        <f aca="true" t="shared" si="67" ref="J481:O481">SUM(J482:J483)</f>
        <v>1995.3000000000002</v>
      </c>
      <c r="K481" s="16">
        <f t="shared" si="67"/>
        <v>1995.3000000000002</v>
      </c>
      <c r="L481" s="16">
        <f t="shared" si="67"/>
        <v>2105.4</v>
      </c>
      <c r="M481" s="16">
        <f t="shared" si="67"/>
        <v>2106.9</v>
      </c>
      <c r="N481" s="16">
        <f t="shared" si="67"/>
        <v>2190.9</v>
      </c>
      <c r="O481" s="16">
        <f t="shared" si="67"/>
        <v>2190.9</v>
      </c>
    </row>
    <row r="482" spans="1:15" ht="26.25" customHeight="1">
      <c r="A482" s="27" t="s">
        <v>81</v>
      </c>
      <c r="B482" s="62" t="s">
        <v>496</v>
      </c>
      <c r="C482" s="10"/>
      <c r="D482" s="83"/>
      <c r="E482" s="16"/>
      <c r="F482" s="83" t="s">
        <v>122</v>
      </c>
      <c r="G482" s="83" t="s">
        <v>173</v>
      </c>
      <c r="H482" s="23" t="s">
        <v>190</v>
      </c>
      <c r="I482" s="36" t="s">
        <v>188</v>
      </c>
      <c r="J482" s="16">
        <v>1943.4</v>
      </c>
      <c r="K482" s="16">
        <v>1943.4</v>
      </c>
      <c r="L482" s="16">
        <v>2054.4</v>
      </c>
      <c r="M482" s="16">
        <v>2071.9</v>
      </c>
      <c r="N482" s="16">
        <v>2155.9</v>
      </c>
      <c r="O482" s="16">
        <v>2155.9</v>
      </c>
    </row>
    <row r="483" spans="1:15" ht="26.25" customHeight="1">
      <c r="A483" s="27" t="s">
        <v>81</v>
      </c>
      <c r="B483" s="62" t="s">
        <v>493</v>
      </c>
      <c r="C483" s="10"/>
      <c r="D483" s="83"/>
      <c r="E483" s="16"/>
      <c r="F483" s="83" t="s">
        <v>122</v>
      </c>
      <c r="G483" s="83" t="s">
        <v>173</v>
      </c>
      <c r="H483" s="23" t="s">
        <v>190</v>
      </c>
      <c r="I483" s="36" t="s">
        <v>187</v>
      </c>
      <c r="J483" s="16">
        <v>51.9</v>
      </c>
      <c r="K483" s="16">
        <v>51.9</v>
      </c>
      <c r="L483" s="16">
        <v>51</v>
      </c>
      <c r="M483" s="16">
        <v>35</v>
      </c>
      <c r="N483" s="16">
        <v>35</v>
      </c>
      <c r="O483" s="16">
        <v>35</v>
      </c>
    </row>
    <row r="484" spans="1:15" ht="74.25" customHeight="1">
      <c r="A484" s="27" t="s">
        <v>139</v>
      </c>
      <c r="B484" s="62" t="s">
        <v>556</v>
      </c>
      <c r="C484" s="10" t="s">
        <v>594</v>
      </c>
      <c r="D484" s="83" t="s">
        <v>163</v>
      </c>
      <c r="E484" s="16"/>
      <c r="F484" s="83"/>
      <c r="G484" s="83"/>
      <c r="H484" s="23"/>
      <c r="I484" s="83"/>
      <c r="J484" s="16">
        <f aca="true" t="shared" si="68" ref="J484:O484">SUM(J485:J490)</f>
        <v>5908.1</v>
      </c>
      <c r="K484" s="16">
        <f t="shared" si="68"/>
        <v>5908.1</v>
      </c>
      <c r="L484" s="16">
        <f t="shared" si="68"/>
        <v>6976.599999999999</v>
      </c>
      <c r="M484" s="16">
        <f>SUM(M485:M490)</f>
        <v>6801.6</v>
      </c>
      <c r="N484" s="16">
        <f t="shared" si="68"/>
        <v>7071.6</v>
      </c>
      <c r="O484" s="16">
        <f t="shared" si="68"/>
        <v>7071.6</v>
      </c>
    </row>
    <row r="485" spans="1:15" ht="26.25" customHeight="1">
      <c r="A485" s="27" t="s">
        <v>82</v>
      </c>
      <c r="B485" s="62" t="s">
        <v>496</v>
      </c>
      <c r="C485" s="10"/>
      <c r="D485" s="13"/>
      <c r="E485" s="16"/>
      <c r="F485" s="15">
        <v>930</v>
      </c>
      <c r="G485" s="15">
        <v>1006</v>
      </c>
      <c r="H485" s="23" t="s">
        <v>231</v>
      </c>
      <c r="I485" s="15" t="s">
        <v>188</v>
      </c>
      <c r="J485" s="16"/>
      <c r="K485" s="16"/>
      <c r="L485" s="16">
        <v>145.9</v>
      </c>
      <c r="M485" s="16"/>
      <c r="N485" s="16"/>
      <c r="O485" s="16"/>
    </row>
    <row r="486" spans="1:15" ht="17.25" customHeight="1">
      <c r="A486" s="27" t="s">
        <v>82</v>
      </c>
      <c r="B486" s="62" t="s">
        <v>493</v>
      </c>
      <c r="C486" s="10"/>
      <c r="D486" s="83"/>
      <c r="E486" s="16"/>
      <c r="F486" s="15">
        <v>930</v>
      </c>
      <c r="G486" s="15">
        <v>1006</v>
      </c>
      <c r="H486" s="23" t="s">
        <v>231</v>
      </c>
      <c r="I486" s="36" t="s">
        <v>187</v>
      </c>
      <c r="J486" s="16"/>
      <c r="K486" s="16"/>
      <c r="L486" s="16">
        <v>31.5</v>
      </c>
      <c r="M486" s="16"/>
      <c r="N486" s="16"/>
      <c r="O486" s="16"/>
    </row>
    <row r="487" spans="1:15" ht="17.25" customHeight="1">
      <c r="A487" s="27" t="s">
        <v>82</v>
      </c>
      <c r="B487" s="62" t="s">
        <v>496</v>
      </c>
      <c r="C487" s="10"/>
      <c r="D487" s="83"/>
      <c r="E487" s="16"/>
      <c r="F487" s="15" t="s">
        <v>122</v>
      </c>
      <c r="G487" s="15" t="s">
        <v>13</v>
      </c>
      <c r="H487" s="23" t="s">
        <v>231</v>
      </c>
      <c r="I487" s="15" t="s">
        <v>188</v>
      </c>
      <c r="J487" s="16">
        <v>5902.1</v>
      </c>
      <c r="K487" s="16">
        <v>5902.1</v>
      </c>
      <c r="L487" s="16"/>
      <c r="M487" s="16"/>
      <c r="N487" s="16"/>
      <c r="O487" s="16"/>
    </row>
    <row r="488" spans="1:15" ht="17.25" customHeight="1">
      <c r="A488" s="27" t="s">
        <v>82</v>
      </c>
      <c r="B488" s="62" t="s">
        <v>493</v>
      </c>
      <c r="C488" s="10"/>
      <c r="D488" s="83"/>
      <c r="E488" s="16"/>
      <c r="F488" s="15" t="s">
        <v>122</v>
      </c>
      <c r="G488" s="15" t="s">
        <v>13</v>
      </c>
      <c r="H488" s="23" t="s">
        <v>231</v>
      </c>
      <c r="I488" s="36" t="s">
        <v>187</v>
      </c>
      <c r="J488" s="16">
        <v>6</v>
      </c>
      <c r="K488" s="16">
        <v>6</v>
      </c>
      <c r="L488" s="16"/>
      <c r="M488" s="16"/>
      <c r="N488" s="16"/>
      <c r="O488" s="16"/>
    </row>
    <row r="489" spans="1:15" ht="98.25" customHeight="1">
      <c r="A489" s="27" t="s">
        <v>82</v>
      </c>
      <c r="B489" s="62" t="s">
        <v>496</v>
      </c>
      <c r="C489" s="10" t="s">
        <v>475</v>
      </c>
      <c r="D489" s="83" t="s">
        <v>298</v>
      </c>
      <c r="E489" s="16"/>
      <c r="F489" s="15">
        <v>930</v>
      </c>
      <c r="G489" s="15">
        <v>1006</v>
      </c>
      <c r="H489" s="23" t="s">
        <v>231</v>
      </c>
      <c r="I489" s="36" t="s">
        <v>188</v>
      </c>
      <c r="J489" s="16"/>
      <c r="K489" s="16"/>
      <c r="L489" s="16">
        <v>6668.3</v>
      </c>
      <c r="M489" s="16">
        <v>6671</v>
      </c>
      <c r="N489" s="16">
        <v>6941</v>
      </c>
      <c r="O489" s="16">
        <v>6941</v>
      </c>
    </row>
    <row r="490" spans="1:15" ht="17.25" customHeight="1">
      <c r="A490" s="27" t="s">
        <v>82</v>
      </c>
      <c r="B490" s="62" t="s">
        <v>493</v>
      </c>
      <c r="C490" s="10"/>
      <c r="D490" s="83"/>
      <c r="E490" s="16"/>
      <c r="F490" s="15">
        <v>930</v>
      </c>
      <c r="G490" s="15">
        <v>1006</v>
      </c>
      <c r="H490" s="23" t="s">
        <v>231</v>
      </c>
      <c r="I490" s="36" t="s">
        <v>187</v>
      </c>
      <c r="J490" s="16"/>
      <c r="K490" s="16"/>
      <c r="L490" s="16">
        <v>130.9</v>
      </c>
      <c r="M490" s="16">
        <v>130.6</v>
      </c>
      <c r="N490" s="16">
        <v>130.6</v>
      </c>
      <c r="O490" s="16">
        <v>130.6</v>
      </c>
    </row>
    <row r="491" spans="1:15" ht="84.75" customHeight="1">
      <c r="A491" s="70">
        <v>40421000</v>
      </c>
      <c r="B491" s="62" t="s">
        <v>233</v>
      </c>
      <c r="C491" s="10" t="s">
        <v>594</v>
      </c>
      <c r="D491" s="83" t="s">
        <v>163</v>
      </c>
      <c r="E491" s="54"/>
      <c r="F491" s="83"/>
      <c r="G491" s="83"/>
      <c r="H491" s="23"/>
      <c r="I491" s="36"/>
      <c r="J491" s="16">
        <f aca="true" t="shared" si="69" ref="J491:O491">SUM(J492:J495)</f>
        <v>479.79999999999995</v>
      </c>
      <c r="K491" s="16">
        <f t="shared" si="69"/>
        <v>479.79999999999995</v>
      </c>
      <c r="L491" s="16">
        <f t="shared" si="69"/>
        <v>506.2</v>
      </c>
      <c r="M491" s="16">
        <f t="shared" si="69"/>
        <v>506.4</v>
      </c>
      <c r="N491" s="16">
        <f t="shared" si="69"/>
        <v>526.4</v>
      </c>
      <c r="O491" s="16">
        <f t="shared" si="69"/>
        <v>526.4</v>
      </c>
    </row>
    <row r="492" spans="1:15" ht="18" customHeight="1">
      <c r="A492" s="70">
        <v>40421000</v>
      </c>
      <c r="B492" s="62" t="s">
        <v>496</v>
      </c>
      <c r="C492" s="10"/>
      <c r="D492" s="83"/>
      <c r="E492" s="16"/>
      <c r="F492" s="15">
        <v>930</v>
      </c>
      <c r="G492" s="15">
        <v>1006</v>
      </c>
      <c r="H492" s="23" t="s">
        <v>232</v>
      </c>
      <c r="I492" s="36" t="s">
        <v>188</v>
      </c>
      <c r="J492" s="16"/>
      <c r="K492" s="16"/>
      <c r="L492" s="16">
        <v>453.4</v>
      </c>
      <c r="M492" s="16">
        <v>454</v>
      </c>
      <c r="N492" s="16">
        <v>474</v>
      </c>
      <c r="O492" s="16">
        <v>474</v>
      </c>
    </row>
    <row r="493" spans="1:15" ht="18" customHeight="1">
      <c r="A493" s="70">
        <v>40421000</v>
      </c>
      <c r="B493" s="62" t="s">
        <v>493</v>
      </c>
      <c r="C493" s="10"/>
      <c r="D493" s="83"/>
      <c r="E493" s="16"/>
      <c r="F493" s="15">
        <v>930</v>
      </c>
      <c r="G493" s="15">
        <v>1006</v>
      </c>
      <c r="H493" s="23" t="s">
        <v>232</v>
      </c>
      <c r="I493" s="36" t="s">
        <v>187</v>
      </c>
      <c r="J493" s="16"/>
      <c r="K493" s="16"/>
      <c r="L493" s="16">
        <v>52.8</v>
      </c>
      <c r="M493" s="16">
        <v>52.4</v>
      </c>
      <c r="N493" s="16">
        <v>52.4</v>
      </c>
      <c r="O493" s="16">
        <v>52.4</v>
      </c>
    </row>
    <row r="494" spans="1:15" ht="18" customHeight="1">
      <c r="A494" s="70">
        <v>40421000</v>
      </c>
      <c r="B494" s="62" t="s">
        <v>496</v>
      </c>
      <c r="C494" s="10"/>
      <c r="D494" s="83"/>
      <c r="E494" s="54"/>
      <c r="F494" s="23" t="s">
        <v>122</v>
      </c>
      <c r="G494" s="23" t="s">
        <v>173</v>
      </c>
      <c r="H494" s="23" t="s">
        <v>232</v>
      </c>
      <c r="I494" s="36" t="s">
        <v>188</v>
      </c>
      <c r="J494" s="16">
        <v>451.4</v>
      </c>
      <c r="K494" s="16">
        <v>451.4</v>
      </c>
      <c r="L494" s="16"/>
      <c r="M494" s="16"/>
      <c r="N494" s="16"/>
      <c r="O494" s="16"/>
    </row>
    <row r="495" spans="1:15" ht="18" customHeight="1">
      <c r="A495" s="70">
        <v>40421000</v>
      </c>
      <c r="B495" s="62" t="s">
        <v>493</v>
      </c>
      <c r="C495" s="10"/>
      <c r="D495" s="83"/>
      <c r="E495" s="54"/>
      <c r="F495" s="23" t="s">
        <v>122</v>
      </c>
      <c r="G495" s="23" t="s">
        <v>173</v>
      </c>
      <c r="H495" s="23" t="s">
        <v>232</v>
      </c>
      <c r="I495" s="36" t="s">
        <v>187</v>
      </c>
      <c r="J495" s="16">
        <v>28.4</v>
      </c>
      <c r="K495" s="16">
        <v>28.4</v>
      </c>
      <c r="L495" s="16"/>
      <c r="M495" s="16"/>
      <c r="N495" s="16"/>
      <c r="O495" s="16"/>
    </row>
    <row r="496" spans="1:15" ht="110.25" customHeight="1">
      <c r="A496" s="70" t="s">
        <v>83</v>
      </c>
      <c r="B496" s="62" t="s">
        <v>444</v>
      </c>
      <c r="C496" s="10" t="s">
        <v>594</v>
      </c>
      <c r="D496" s="83" t="s">
        <v>163</v>
      </c>
      <c r="E496" s="52"/>
      <c r="F496" s="83"/>
      <c r="G496" s="83"/>
      <c r="H496" s="23"/>
      <c r="I496" s="36"/>
      <c r="J496" s="16">
        <f>SUM(J497:J500)</f>
        <v>2109.1</v>
      </c>
      <c r="K496" s="16">
        <f>SUM(K497:K500)</f>
        <v>1862.3000000000002</v>
      </c>
      <c r="L496" s="16">
        <f>SUM(L497:L500)</f>
        <v>2319.3999999999996</v>
      </c>
      <c r="M496" s="16">
        <f>SUM(M499:M500)</f>
        <v>1489.6999999999998</v>
      </c>
      <c r="N496" s="16">
        <f>SUM(N499:N500)</f>
        <v>1686.6999999999998</v>
      </c>
      <c r="O496" s="16">
        <f>SUM(O499:O500)</f>
        <v>1786.1999999999998</v>
      </c>
    </row>
    <row r="497" spans="1:15" ht="24" customHeight="1">
      <c r="A497" s="27" t="s">
        <v>83</v>
      </c>
      <c r="B497" s="62" t="s">
        <v>499</v>
      </c>
      <c r="C497" s="10"/>
      <c r="D497" s="83"/>
      <c r="E497" s="52"/>
      <c r="F497" s="36" t="s">
        <v>131</v>
      </c>
      <c r="G497" s="36" t="s">
        <v>13</v>
      </c>
      <c r="H497" s="23" t="s">
        <v>313</v>
      </c>
      <c r="I497" s="36">
        <v>300</v>
      </c>
      <c r="J497" s="16">
        <v>1056.3</v>
      </c>
      <c r="K497" s="16">
        <v>907.6</v>
      </c>
      <c r="L497" s="16"/>
      <c r="M497" s="16"/>
      <c r="N497" s="16"/>
      <c r="O497" s="16"/>
    </row>
    <row r="498" spans="1:15" ht="24" customHeight="1">
      <c r="A498" s="27" t="s">
        <v>83</v>
      </c>
      <c r="B498" s="62" t="s">
        <v>499</v>
      </c>
      <c r="C498" s="10"/>
      <c r="D498" s="83"/>
      <c r="E498" s="52"/>
      <c r="F498" s="36" t="s">
        <v>131</v>
      </c>
      <c r="G498" s="36" t="s">
        <v>13</v>
      </c>
      <c r="H498" s="23" t="s">
        <v>314</v>
      </c>
      <c r="I498" s="36" t="s">
        <v>194</v>
      </c>
      <c r="J498" s="16">
        <v>1052.8</v>
      </c>
      <c r="K498" s="16">
        <v>954.7</v>
      </c>
      <c r="L498" s="16"/>
      <c r="M498" s="16"/>
      <c r="N498" s="16"/>
      <c r="O498" s="16"/>
    </row>
    <row r="499" spans="1:15" ht="26.25" customHeight="1">
      <c r="A499" s="27" t="s">
        <v>83</v>
      </c>
      <c r="B499" s="62" t="s">
        <v>499</v>
      </c>
      <c r="C499" s="10"/>
      <c r="D499" s="83"/>
      <c r="E499" s="16"/>
      <c r="F499" s="36" t="s">
        <v>230</v>
      </c>
      <c r="G499" s="36" t="s">
        <v>13</v>
      </c>
      <c r="H499" s="23" t="s">
        <v>313</v>
      </c>
      <c r="I499" s="36">
        <v>300</v>
      </c>
      <c r="J499" s="16"/>
      <c r="K499" s="16"/>
      <c r="L499" s="16">
        <v>1100.6</v>
      </c>
      <c r="M499" s="16">
        <v>770.8</v>
      </c>
      <c r="N499" s="16">
        <v>809.3</v>
      </c>
      <c r="O499" s="16">
        <v>849.8</v>
      </c>
    </row>
    <row r="500" spans="1:15" ht="12.75">
      <c r="A500" s="27" t="s">
        <v>83</v>
      </c>
      <c r="B500" s="62" t="s">
        <v>499</v>
      </c>
      <c r="C500" s="10"/>
      <c r="D500" s="83"/>
      <c r="E500" s="16"/>
      <c r="F500" s="36" t="s">
        <v>230</v>
      </c>
      <c r="G500" s="36" t="s">
        <v>13</v>
      </c>
      <c r="H500" s="23" t="s">
        <v>314</v>
      </c>
      <c r="I500" s="36" t="s">
        <v>194</v>
      </c>
      <c r="J500" s="16"/>
      <c r="K500" s="16"/>
      <c r="L500" s="16">
        <v>1218.8</v>
      </c>
      <c r="M500" s="16">
        <v>718.9</v>
      </c>
      <c r="N500" s="16">
        <v>877.4</v>
      </c>
      <c r="O500" s="16">
        <v>936.4</v>
      </c>
    </row>
    <row r="501" spans="1:15" ht="118.5" customHeight="1">
      <c r="A501" s="27" t="s">
        <v>140</v>
      </c>
      <c r="B501" s="62" t="s">
        <v>557</v>
      </c>
      <c r="C501" s="10" t="s">
        <v>594</v>
      </c>
      <c r="D501" s="83" t="s">
        <v>298</v>
      </c>
      <c r="E501" s="16"/>
      <c r="F501" s="83"/>
      <c r="G501" s="83"/>
      <c r="H501" s="23"/>
      <c r="I501" s="83"/>
      <c r="J501" s="16">
        <f aca="true" t="shared" si="70" ref="J501:O501">SUM(J502:J503)</f>
        <v>13804.3</v>
      </c>
      <c r="K501" s="16">
        <f t="shared" si="70"/>
        <v>13791.5</v>
      </c>
      <c r="L501" s="16">
        <f t="shared" si="70"/>
        <v>14155.7</v>
      </c>
      <c r="M501" s="16">
        <f t="shared" si="70"/>
        <v>20453.6</v>
      </c>
      <c r="N501" s="16">
        <f t="shared" si="70"/>
        <v>20453.6</v>
      </c>
      <c r="O501" s="16">
        <f t="shared" si="70"/>
        <v>20453.6</v>
      </c>
    </row>
    <row r="502" spans="1:15" ht="15.75" customHeight="1">
      <c r="A502" s="27" t="s">
        <v>84</v>
      </c>
      <c r="B502" s="62" t="s">
        <v>500</v>
      </c>
      <c r="C502" s="88"/>
      <c r="D502" s="36"/>
      <c r="E502" s="39"/>
      <c r="F502" s="36" t="s">
        <v>131</v>
      </c>
      <c r="G502" s="36" t="s">
        <v>13</v>
      </c>
      <c r="H502" s="23" t="s">
        <v>334</v>
      </c>
      <c r="I502" s="36" t="s">
        <v>194</v>
      </c>
      <c r="J502" s="16">
        <v>13804.3</v>
      </c>
      <c r="K502" s="16">
        <v>13791.5</v>
      </c>
      <c r="L502" s="16">
        <v>14155.7</v>
      </c>
      <c r="M502" s="16">
        <v>20453.6</v>
      </c>
      <c r="N502" s="16">
        <v>20453.6</v>
      </c>
      <c r="O502" s="16">
        <v>20453.6</v>
      </c>
    </row>
    <row r="503" spans="1:15" ht="15.75" customHeight="1">
      <c r="A503" s="27" t="s">
        <v>84</v>
      </c>
      <c r="B503" s="62" t="s">
        <v>494</v>
      </c>
      <c r="C503" s="88"/>
      <c r="D503" s="36"/>
      <c r="E503" s="39"/>
      <c r="F503" s="36"/>
      <c r="G503" s="36"/>
      <c r="H503" s="23"/>
      <c r="I503" s="36"/>
      <c r="J503" s="16"/>
      <c r="K503" s="16"/>
      <c r="L503" s="16"/>
      <c r="M503" s="16"/>
      <c r="N503" s="16"/>
      <c r="O503" s="16"/>
    </row>
    <row r="504" spans="1:15" ht="118.5" customHeight="1">
      <c r="A504" s="27" t="s">
        <v>141</v>
      </c>
      <c r="B504" s="62" t="s">
        <v>558</v>
      </c>
      <c r="C504" s="10" t="s">
        <v>594</v>
      </c>
      <c r="D504" s="83" t="s">
        <v>298</v>
      </c>
      <c r="E504" s="16"/>
      <c r="F504" s="83"/>
      <c r="G504" s="83"/>
      <c r="H504" s="23"/>
      <c r="I504" s="83"/>
      <c r="J504" s="16">
        <f aca="true" t="shared" si="71" ref="J504:O504">SUM(J505:J506)</f>
        <v>685</v>
      </c>
      <c r="K504" s="16">
        <f t="shared" si="71"/>
        <v>594.5</v>
      </c>
      <c r="L504" s="16">
        <f t="shared" si="71"/>
        <v>642.1</v>
      </c>
      <c r="M504" s="16">
        <f t="shared" si="71"/>
        <v>653.2</v>
      </c>
      <c r="N504" s="16">
        <f t="shared" si="71"/>
        <v>653.2</v>
      </c>
      <c r="O504" s="16">
        <f t="shared" si="71"/>
        <v>653.2</v>
      </c>
    </row>
    <row r="505" spans="1:15" ht="17.25" customHeight="1">
      <c r="A505" s="27" t="s">
        <v>85</v>
      </c>
      <c r="B505" s="62" t="s">
        <v>499</v>
      </c>
      <c r="C505" s="10"/>
      <c r="D505" s="83"/>
      <c r="E505" s="16"/>
      <c r="F505" s="36" t="s">
        <v>120</v>
      </c>
      <c r="G505" s="83" t="s">
        <v>12</v>
      </c>
      <c r="H505" s="23" t="s">
        <v>277</v>
      </c>
      <c r="I505" s="15" t="s">
        <v>194</v>
      </c>
      <c r="J505" s="16">
        <v>685</v>
      </c>
      <c r="K505" s="16">
        <v>594.5</v>
      </c>
      <c r="L505" s="16">
        <v>642.1</v>
      </c>
      <c r="M505" s="16">
        <v>653.2</v>
      </c>
      <c r="N505" s="16">
        <v>653.2</v>
      </c>
      <c r="O505" s="16">
        <v>653.2</v>
      </c>
    </row>
    <row r="506" spans="1:15" ht="12.75">
      <c r="A506" s="27" t="s">
        <v>85</v>
      </c>
      <c r="B506" s="62" t="s">
        <v>499</v>
      </c>
      <c r="C506" s="10"/>
      <c r="E506" s="16"/>
      <c r="F506" s="83"/>
      <c r="G506" s="83"/>
      <c r="H506" s="23"/>
      <c r="I506" s="83"/>
      <c r="J506" s="16"/>
      <c r="K506" s="16"/>
      <c r="L506" s="16"/>
      <c r="M506" s="16"/>
      <c r="N506" s="16"/>
      <c r="O506" s="16"/>
    </row>
    <row r="507" spans="1:15" ht="93" customHeight="1">
      <c r="A507" s="27" t="s">
        <v>142</v>
      </c>
      <c r="B507" s="62" t="s">
        <v>559</v>
      </c>
      <c r="C507" s="10" t="s">
        <v>594</v>
      </c>
      <c r="D507" s="83" t="s">
        <v>298</v>
      </c>
      <c r="E507" s="16"/>
      <c r="F507" s="83"/>
      <c r="G507" s="83"/>
      <c r="H507" s="23"/>
      <c r="I507" s="83"/>
      <c r="J507" s="16">
        <f aca="true" t="shared" si="72" ref="J507:O507">SUM(J508:J508)</f>
        <v>2728</v>
      </c>
      <c r="K507" s="16">
        <f t="shared" si="72"/>
        <v>2728</v>
      </c>
      <c r="L507" s="16">
        <f t="shared" si="72"/>
        <v>2728</v>
      </c>
      <c r="M507" s="16">
        <f t="shared" si="72"/>
        <v>2624</v>
      </c>
      <c r="N507" s="16">
        <f t="shared" si="72"/>
        <v>2624</v>
      </c>
      <c r="O507" s="16">
        <f t="shared" si="72"/>
        <v>2624</v>
      </c>
    </row>
    <row r="508" spans="1:15" ht="12.75">
      <c r="A508" s="27" t="s">
        <v>0</v>
      </c>
      <c r="B508" s="62" t="s">
        <v>501</v>
      </c>
      <c r="C508" s="32"/>
      <c r="D508" s="23"/>
      <c r="E508" s="41"/>
      <c r="F508" s="23" t="s">
        <v>120</v>
      </c>
      <c r="G508" s="23" t="s">
        <v>6</v>
      </c>
      <c r="H508" s="23" t="s">
        <v>291</v>
      </c>
      <c r="I508" s="23" t="s">
        <v>193</v>
      </c>
      <c r="J508" s="16">
        <v>2728</v>
      </c>
      <c r="K508" s="16">
        <v>2728</v>
      </c>
      <c r="L508" s="16">
        <v>2728</v>
      </c>
      <c r="M508" s="16">
        <v>2624</v>
      </c>
      <c r="N508" s="16">
        <v>2624</v>
      </c>
      <c r="O508" s="16">
        <v>2624</v>
      </c>
    </row>
    <row r="509" spans="1:15" ht="282" customHeight="1">
      <c r="A509" s="27" t="s">
        <v>100</v>
      </c>
      <c r="B509" s="62" t="s">
        <v>101</v>
      </c>
      <c r="C509" s="57" t="s">
        <v>603</v>
      </c>
      <c r="D509" s="83"/>
      <c r="E509" s="16"/>
      <c r="F509" s="27"/>
      <c r="G509" s="27"/>
      <c r="H509" s="36"/>
      <c r="I509" s="27"/>
      <c r="J509" s="16">
        <f aca="true" t="shared" si="73" ref="J509:O509">SUM(J510:J511)</f>
        <v>31581</v>
      </c>
      <c r="K509" s="16">
        <f t="shared" si="73"/>
        <v>31581</v>
      </c>
      <c r="L509" s="16">
        <f t="shared" si="73"/>
        <v>92133.6</v>
      </c>
      <c r="M509" s="16">
        <f t="shared" si="73"/>
        <v>0</v>
      </c>
      <c r="N509" s="16">
        <f t="shared" si="73"/>
        <v>0</v>
      </c>
      <c r="O509" s="16">
        <f t="shared" si="73"/>
        <v>0</v>
      </c>
    </row>
    <row r="510" spans="1:15" ht="12.75">
      <c r="A510" s="27" t="s">
        <v>100</v>
      </c>
      <c r="B510" s="62" t="s">
        <v>498</v>
      </c>
      <c r="C510" s="10"/>
      <c r="D510" s="83"/>
      <c r="E510" s="16"/>
      <c r="F510" s="36" t="s">
        <v>230</v>
      </c>
      <c r="G510" s="23" t="s">
        <v>37</v>
      </c>
      <c r="H510" s="36" t="s">
        <v>225</v>
      </c>
      <c r="I510" s="23" t="s">
        <v>199</v>
      </c>
      <c r="J510" s="16"/>
      <c r="K510" s="16"/>
      <c r="L510" s="16">
        <v>92133.6</v>
      </c>
      <c r="M510" s="16"/>
      <c r="N510" s="16"/>
      <c r="O510" s="16"/>
    </row>
    <row r="511" spans="1:15" ht="12.75">
      <c r="A511" s="27" t="s">
        <v>100</v>
      </c>
      <c r="B511" s="62" t="s">
        <v>498</v>
      </c>
      <c r="C511" s="10"/>
      <c r="D511" s="83"/>
      <c r="E511" s="16"/>
      <c r="F511" s="36" t="s">
        <v>131</v>
      </c>
      <c r="G511" s="23" t="s">
        <v>37</v>
      </c>
      <c r="H511" s="36" t="s">
        <v>225</v>
      </c>
      <c r="I511" s="23" t="s">
        <v>199</v>
      </c>
      <c r="J511" s="16">
        <v>31581</v>
      </c>
      <c r="K511" s="16">
        <v>31581</v>
      </c>
      <c r="L511" s="16"/>
      <c r="M511" s="21"/>
      <c r="N511" s="16"/>
      <c r="O511" s="16"/>
    </row>
    <row r="512" spans="1:15" ht="103.5" customHeight="1">
      <c r="A512" s="27" t="s">
        <v>102</v>
      </c>
      <c r="B512" s="62" t="s">
        <v>560</v>
      </c>
      <c r="C512" s="57" t="s">
        <v>594</v>
      </c>
      <c r="D512" s="83" t="s">
        <v>298</v>
      </c>
      <c r="E512" s="46"/>
      <c r="F512" s="27"/>
      <c r="G512" s="27"/>
      <c r="H512" s="36"/>
      <c r="I512" s="27"/>
      <c r="J512" s="16">
        <f aca="true" t="shared" si="74" ref="J512:O512">J514+J513</f>
        <v>682.3000000000001</v>
      </c>
      <c r="K512" s="16">
        <f t="shared" si="74"/>
        <v>637.5</v>
      </c>
      <c r="L512" s="16">
        <f t="shared" si="74"/>
        <v>593.8000000000001</v>
      </c>
      <c r="M512" s="16">
        <f t="shared" si="74"/>
        <v>500</v>
      </c>
      <c r="N512" s="16">
        <f t="shared" si="74"/>
        <v>500</v>
      </c>
      <c r="O512" s="16">
        <f t="shared" si="74"/>
        <v>500</v>
      </c>
    </row>
    <row r="513" spans="1:15" ht="12.75">
      <c r="A513" s="27" t="s">
        <v>102</v>
      </c>
      <c r="B513" s="62" t="s">
        <v>499</v>
      </c>
      <c r="C513" s="10"/>
      <c r="D513" s="83"/>
      <c r="E513" s="16"/>
      <c r="F513" s="36">
        <v>929</v>
      </c>
      <c r="G513" s="23" t="s">
        <v>12</v>
      </c>
      <c r="H513" s="36" t="s">
        <v>612</v>
      </c>
      <c r="I513" s="23">
        <v>300</v>
      </c>
      <c r="J513" s="16">
        <v>78.1</v>
      </c>
      <c r="K513" s="16">
        <v>78.1</v>
      </c>
      <c r="L513" s="16">
        <v>78.1</v>
      </c>
      <c r="M513" s="16">
        <v>78.2</v>
      </c>
      <c r="N513" s="16">
        <v>78.2</v>
      </c>
      <c r="O513" s="16">
        <v>78.2</v>
      </c>
    </row>
    <row r="514" spans="1:15" ht="19.5" customHeight="1">
      <c r="A514" s="27" t="s">
        <v>102</v>
      </c>
      <c r="B514" s="62" t="s">
        <v>499</v>
      </c>
      <c r="C514" s="32"/>
      <c r="D514" s="23"/>
      <c r="E514" s="41"/>
      <c r="F514" s="36" t="s">
        <v>131</v>
      </c>
      <c r="G514" s="23" t="s">
        <v>12</v>
      </c>
      <c r="H514" s="36" t="s">
        <v>269</v>
      </c>
      <c r="I514" s="23" t="s">
        <v>194</v>
      </c>
      <c r="J514" s="16">
        <v>604.2</v>
      </c>
      <c r="K514" s="16">
        <v>559.4</v>
      </c>
      <c r="L514" s="16">
        <v>515.7</v>
      </c>
      <c r="M514" s="16">
        <v>421.8</v>
      </c>
      <c r="N514" s="16">
        <v>421.8</v>
      </c>
      <c r="O514" s="16">
        <v>421.8</v>
      </c>
    </row>
    <row r="515" spans="1:15" ht="73.5" customHeight="1">
      <c r="A515" s="27" t="s">
        <v>103</v>
      </c>
      <c r="B515" s="62" t="s">
        <v>561</v>
      </c>
      <c r="C515" s="10"/>
      <c r="D515" s="83"/>
      <c r="E515" s="16"/>
      <c r="F515" s="27"/>
      <c r="G515" s="27"/>
      <c r="H515" s="36"/>
      <c r="I515" s="27"/>
      <c r="J515" s="16">
        <f aca="true" t="shared" si="75" ref="J515:O515">J516+J517</f>
        <v>0</v>
      </c>
      <c r="K515" s="16">
        <f t="shared" si="75"/>
        <v>0</v>
      </c>
      <c r="L515" s="16">
        <f t="shared" si="75"/>
        <v>0</v>
      </c>
      <c r="M515" s="16">
        <f t="shared" si="75"/>
        <v>0</v>
      </c>
      <c r="N515" s="16">
        <f t="shared" si="75"/>
        <v>0</v>
      </c>
      <c r="O515" s="16">
        <f t="shared" si="75"/>
        <v>0</v>
      </c>
    </row>
    <row r="516" spans="1:15" ht="12.75">
      <c r="A516" s="27" t="s">
        <v>103</v>
      </c>
      <c r="B516" s="62" t="s">
        <v>496</v>
      </c>
      <c r="C516" s="10"/>
      <c r="D516" s="83"/>
      <c r="E516" s="16"/>
      <c r="F516" s="83"/>
      <c r="G516" s="27"/>
      <c r="H516" s="36"/>
      <c r="I516" s="27"/>
      <c r="J516" s="16"/>
      <c r="K516" s="16"/>
      <c r="L516" s="16"/>
      <c r="M516" s="16"/>
      <c r="N516" s="16"/>
      <c r="O516" s="16"/>
    </row>
    <row r="517" spans="1:15" ht="12.75">
      <c r="A517" s="27" t="s">
        <v>103</v>
      </c>
      <c r="B517" s="62" t="s">
        <v>493</v>
      </c>
      <c r="C517" s="59"/>
      <c r="D517" s="27"/>
      <c r="E517" s="21"/>
      <c r="F517" s="83"/>
      <c r="G517" s="27"/>
      <c r="H517" s="36"/>
      <c r="I517" s="27"/>
      <c r="J517" s="16"/>
      <c r="K517" s="16"/>
      <c r="L517" s="16"/>
      <c r="M517" s="16"/>
      <c r="N517" s="16"/>
      <c r="O517" s="16"/>
    </row>
    <row r="518" spans="1:15" ht="105.75" customHeight="1">
      <c r="A518" s="27" t="s">
        <v>104</v>
      </c>
      <c r="B518" s="62" t="s">
        <v>562</v>
      </c>
      <c r="C518" s="10"/>
      <c r="D518" s="83"/>
      <c r="E518" s="16"/>
      <c r="F518" s="27"/>
      <c r="G518" s="27"/>
      <c r="H518" s="36"/>
      <c r="I518" s="27"/>
      <c r="J518" s="16">
        <f aca="true" t="shared" si="76" ref="J518:O518">J520</f>
        <v>0</v>
      </c>
      <c r="K518" s="16">
        <f t="shared" si="76"/>
        <v>0</v>
      </c>
      <c r="L518" s="16">
        <f t="shared" si="76"/>
        <v>0</v>
      </c>
      <c r="M518" s="16">
        <f t="shared" si="76"/>
        <v>0</v>
      </c>
      <c r="N518" s="16">
        <f t="shared" si="76"/>
        <v>0</v>
      </c>
      <c r="O518" s="16">
        <f t="shared" si="76"/>
        <v>0</v>
      </c>
    </row>
    <row r="519" spans="1:15" ht="12.75">
      <c r="A519" s="27" t="s">
        <v>104</v>
      </c>
      <c r="B519" s="62" t="s">
        <v>493</v>
      </c>
      <c r="C519" s="10"/>
      <c r="D519" s="83"/>
      <c r="E519" s="16"/>
      <c r="F519" s="27"/>
      <c r="G519" s="27"/>
      <c r="H519" s="36"/>
      <c r="I519" s="27"/>
      <c r="J519" s="16"/>
      <c r="K519" s="16"/>
      <c r="L519" s="16"/>
      <c r="M519" s="16"/>
      <c r="N519" s="16"/>
      <c r="O519" s="16"/>
    </row>
    <row r="520" spans="1:15" ht="12.75">
      <c r="A520" s="27" t="s">
        <v>104</v>
      </c>
      <c r="B520" s="62"/>
      <c r="C520" s="10"/>
      <c r="D520" s="83"/>
      <c r="E520" s="16"/>
      <c r="F520" s="23"/>
      <c r="G520" s="23"/>
      <c r="H520" s="36"/>
      <c r="I520" s="23"/>
      <c r="J520" s="16"/>
      <c r="K520" s="16"/>
      <c r="L520" s="16"/>
      <c r="M520" s="16"/>
      <c r="N520" s="16"/>
      <c r="O520" s="16"/>
    </row>
    <row r="521" spans="1:15" ht="120.75" customHeight="1">
      <c r="A521" s="27" t="s">
        <v>105</v>
      </c>
      <c r="B521" s="62" t="s">
        <v>563</v>
      </c>
      <c r="C521" s="10"/>
      <c r="D521" s="83"/>
      <c r="E521" s="16"/>
      <c r="F521" s="27"/>
      <c r="G521" s="27"/>
      <c r="H521" s="36"/>
      <c r="I521" s="27"/>
      <c r="J521" s="16">
        <f aca="true" t="shared" si="77" ref="J521:O521">SUM(J522)</f>
        <v>0</v>
      </c>
      <c r="K521" s="16">
        <f t="shared" si="77"/>
        <v>0</v>
      </c>
      <c r="L521" s="16">
        <f t="shared" si="77"/>
        <v>0</v>
      </c>
      <c r="M521" s="16">
        <f t="shared" si="77"/>
        <v>0</v>
      </c>
      <c r="N521" s="16">
        <f t="shared" si="77"/>
        <v>0</v>
      </c>
      <c r="O521" s="16">
        <f t="shared" si="77"/>
        <v>0</v>
      </c>
    </row>
    <row r="522" spans="1:15" ht="12.75">
      <c r="A522" s="27" t="s">
        <v>105</v>
      </c>
      <c r="B522" s="62"/>
      <c r="C522" s="10"/>
      <c r="D522" s="83"/>
      <c r="E522" s="16"/>
      <c r="F522" s="27"/>
      <c r="G522" s="27"/>
      <c r="H522" s="36"/>
      <c r="I522" s="27"/>
      <c r="J522" s="16"/>
      <c r="K522" s="16"/>
      <c r="L522" s="16"/>
      <c r="M522" s="16"/>
      <c r="N522" s="16"/>
      <c r="O522" s="16"/>
    </row>
    <row r="523" spans="1:15" ht="29.25" customHeight="1">
      <c r="A523" s="27" t="s">
        <v>106</v>
      </c>
      <c r="B523" s="62" t="s">
        <v>564</v>
      </c>
      <c r="C523" s="10"/>
      <c r="D523" s="83"/>
      <c r="E523" s="16"/>
      <c r="F523" s="27"/>
      <c r="G523" s="27"/>
      <c r="H523" s="36"/>
      <c r="I523" s="27"/>
      <c r="J523" s="16"/>
      <c r="K523" s="16"/>
      <c r="L523" s="16"/>
      <c r="M523" s="16"/>
      <c r="N523" s="16">
        <f>N524</f>
        <v>0</v>
      </c>
      <c r="O523" s="16">
        <f>O524</f>
        <v>0</v>
      </c>
    </row>
    <row r="524" spans="1:15" ht="12.75">
      <c r="A524" s="27" t="s">
        <v>106</v>
      </c>
      <c r="B524" s="62" t="s">
        <v>496</v>
      </c>
      <c r="C524" s="59"/>
      <c r="D524" s="27"/>
      <c r="E524" s="21"/>
      <c r="F524" s="27"/>
      <c r="G524" s="83"/>
      <c r="H524" s="36"/>
      <c r="I524" s="83"/>
      <c r="J524" s="16"/>
      <c r="K524" s="16"/>
      <c r="L524" s="16"/>
      <c r="M524" s="16"/>
      <c r="N524" s="16"/>
      <c r="O524" s="16"/>
    </row>
    <row r="525" spans="1:15" ht="12.75">
      <c r="A525" s="27" t="s">
        <v>106</v>
      </c>
      <c r="B525" s="62" t="s">
        <v>493</v>
      </c>
      <c r="C525" s="59"/>
      <c r="D525" s="27"/>
      <c r="E525" s="21"/>
      <c r="F525" s="27"/>
      <c r="G525" s="27"/>
      <c r="H525" s="36"/>
      <c r="I525" s="27"/>
      <c r="J525" s="16"/>
      <c r="K525" s="16"/>
      <c r="L525" s="16"/>
      <c r="M525" s="16"/>
      <c r="N525" s="16"/>
      <c r="O525" s="16"/>
    </row>
    <row r="526" spans="1:15" ht="114" customHeight="1">
      <c r="A526" s="27" t="s">
        <v>107</v>
      </c>
      <c r="B526" s="62" t="s">
        <v>164</v>
      </c>
      <c r="C526" s="10"/>
      <c r="D526" s="83"/>
      <c r="E526" s="16"/>
      <c r="F526" s="27"/>
      <c r="G526" s="27"/>
      <c r="H526" s="36"/>
      <c r="I526" s="27"/>
      <c r="J526" s="16">
        <f aca="true" t="shared" si="78" ref="J526:O526">SUM(J527:J532)</f>
        <v>0</v>
      </c>
      <c r="K526" s="16">
        <f t="shared" si="78"/>
        <v>0</v>
      </c>
      <c r="L526" s="16">
        <f t="shared" si="78"/>
        <v>0</v>
      </c>
      <c r="M526" s="16">
        <f t="shared" si="78"/>
        <v>0</v>
      </c>
      <c r="N526" s="16">
        <f t="shared" si="78"/>
        <v>0</v>
      </c>
      <c r="O526" s="16">
        <f t="shared" si="78"/>
        <v>0</v>
      </c>
    </row>
    <row r="527" spans="1:15" ht="17.25" customHeight="1">
      <c r="A527" s="27" t="s">
        <v>107</v>
      </c>
      <c r="B527" s="62" t="s">
        <v>493</v>
      </c>
      <c r="C527" s="32"/>
      <c r="D527" s="23"/>
      <c r="E527" s="41"/>
      <c r="F527" s="36"/>
      <c r="G527" s="23"/>
      <c r="H527" s="36"/>
      <c r="I527" s="23"/>
      <c r="J527" s="16"/>
      <c r="K527" s="16"/>
      <c r="L527" s="16"/>
      <c r="M527" s="16"/>
      <c r="N527" s="16"/>
      <c r="O527" s="16"/>
    </row>
    <row r="528" spans="1:15" ht="17.25" customHeight="1">
      <c r="A528" s="27" t="s">
        <v>107</v>
      </c>
      <c r="B528" s="62" t="s">
        <v>493</v>
      </c>
      <c r="C528" s="32"/>
      <c r="D528" s="23"/>
      <c r="E528" s="41"/>
      <c r="F528" s="36"/>
      <c r="G528" s="23"/>
      <c r="H528" s="36"/>
      <c r="I528" s="23"/>
      <c r="J528" s="16"/>
      <c r="K528" s="16"/>
      <c r="L528" s="21"/>
      <c r="M528" s="21"/>
      <c r="N528" s="16"/>
      <c r="O528" s="16"/>
    </row>
    <row r="529" spans="1:15" ht="17.25" customHeight="1">
      <c r="A529" s="27" t="s">
        <v>107</v>
      </c>
      <c r="B529" s="62" t="s">
        <v>493</v>
      </c>
      <c r="C529" s="32"/>
      <c r="D529" s="23"/>
      <c r="E529" s="41"/>
      <c r="F529" s="36"/>
      <c r="G529" s="23"/>
      <c r="H529" s="36"/>
      <c r="I529" s="23"/>
      <c r="J529" s="16"/>
      <c r="K529" s="16"/>
      <c r="L529" s="21"/>
      <c r="M529" s="21"/>
      <c r="N529" s="16"/>
      <c r="O529" s="16"/>
    </row>
    <row r="530" spans="1:15" ht="17.25" customHeight="1">
      <c r="A530" s="27" t="s">
        <v>107</v>
      </c>
      <c r="B530" s="62" t="s">
        <v>493</v>
      </c>
      <c r="C530" s="32"/>
      <c r="D530" s="23"/>
      <c r="E530" s="41"/>
      <c r="F530" s="36"/>
      <c r="G530" s="23"/>
      <c r="H530" s="36"/>
      <c r="I530" s="23"/>
      <c r="J530" s="16"/>
      <c r="K530" s="16"/>
      <c r="L530" s="21"/>
      <c r="M530" s="21"/>
      <c r="N530" s="16"/>
      <c r="O530" s="16"/>
    </row>
    <row r="531" spans="1:15" ht="17.25" customHeight="1">
      <c r="A531" s="27" t="s">
        <v>107</v>
      </c>
      <c r="B531" s="62" t="s">
        <v>493</v>
      </c>
      <c r="C531" s="32"/>
      <c r="D531" s="23"/>
      <c r="E531" s="41"/>
      <c r="F531" s="36"/>
      <c r="G531" s="23"/>
      <c r="H531" s="36"/>
      <c r="I531" s="23"/>
      <c r="J531" s="16"/>
      <c r="K531" s="16"/>
      <c r="L531" s="21"/>
      <c r="M531" s="21"/>
      <c r="N531" s="16"/>
      <c r="O531" s="16"/>
    </row>
    <row r="532" spans="1:15" ht="12.75">
      <c r="A532" s="27" t="s">
        <v>107</v>
      </c>
      <c r="B532" s="62" t="s">
        <v>499</v>
      </c>
      <c r="C532" s="10"/>
      <c r="D532" s="27"/>
      <c r="E532" s="16"/>
      <c r="F532" s="23"/>
      <c r="G532" s="23"/>
      <c r="H532" s="36"/>
      <c r="I532" s="82"/>
      <c r="J532" s="16"/>
      <c r="K532" s="16"/>
      <c r="L532" s="16"/>
      <c r="M532" s="16"/>
      <c r="N532" s="16"/>
      <c r="O532" s="16"/>
    </row>
    <row r="533" spans="1:15" s="11" customFormat="1" ht="61.5" customHeight="1">
      <c r="A533" s="27" t="s">
        <v>108</v>
      </c>
      <c r="B533" s="62" t="s">
        <v>565</v>
      </c>
      <c r="C533" s="10" t="s">
        <v>594</v>
      </c>
      <c r="D533" s="83" t="s">
        <v>298</v>
      </c>
      <c r="E533" s="16"/>
      <c r="F533" s="27"/>
      <c r="G533" s="27"/>
      <c r="H533" s="36"/>
      <c r="I533" s="27"/>
      <c r="J533" s="16">
        <f aca="true" t="shared" si="79" ref="J533:O533">SUM(J534:J535)</f>
        <v>478.7</v>
      </c>
      <c r="K533" s="16">
        <f t="shared" si="79"/>
        <v>478.7</v>
      </c>
      <c r="L533" s="16">
        <f t="shared" si="79"/>
        <v>506.2</v>
      </c>
      <c r="M533" s="16">
        <f t="shared" si="79"/>
        <v>506.2</v>
      </c>
      <c r="N533" s="16">
        <f t="shared" si="79"/>
        <v>526.2</v>
      </c>
      <c r="O533" s="16">
        <f t="shared" si="79"/>
        <v>526.2</v>
      </c>
    </row>
    <row r="534" spans="1:15" ht="12.75">
      <c r="A534" s="27" t="s">
        <v>108</v>
      </c>
      <c r="B534" s="62" t="s">
        <v>496</v>
      </c>
      <c r="C534" s="10"/>
      <c r="D534" s="23"/>
      <c r="E534" s="41"/>
      <c r="F534" s="23" t="s">
        <v>122</v>
      </c>
      <c r="G534" s="36" t="s">
        <v>173</v>
      </c>
      <c r="H534" s="36" t="s">
        <v>189</v>
      </c>
      <c r="I534" s="15" t="s">
        <v>188</v>
      </c>
      <c r="J534" s="16">
        <v>430.2</v>
      </c>
      <c r="K534" s="16">
        <v>430.2</v>
      </c>
      <c r="L534" s="16">
        <v>453.4</v>
      </c>
      <c r="M534" s="16">
        <v>489.2</v>
      </c>
      <c r="N534" s="16">
        <v>509.2</v>
      </c>
      <c r="O534" s="16">
        <v>509.2</v>
      </c>
    </row>
    <row r="535" spans="1:15" ht="21" customHeight="1">
      <c r="A535" s="27" t="s">
        <v>108</v>
      </c>
      <c r="B535" s="62" t="s">
        <v>493</v>
      </c>
      <c r="C535" s="10"/>
      <c r="D535" s="23"/>
      <c r="E535" s="41"/>
      <c r="F535" s="23" t="s">
        <v>122</v>
      </c>
      <c r="G535" s="36" t="s">
        <v>173</v>
      </c>
      <c r="H535" s="36" t="s">
        <v>189</v>
      </c>
      <c r="I535" s="36" t="s">
        <v>187</v>
      </c>
      <c r="J535" s="16">
        <v>48.5</v>
      </c>
      <c r="K535" s="16">
        <v>48.5</v>
      </c>
      <c r="L535" s="16">
        <v>52.8</v>
      </c>
      <c r="M535" s="16">
        <v>17</v>
      </c>
      <c r="N535" s="16">
        <v>17</v>
      </c>
      <c r="O535" s="16">
        <v>17</v>
      </c>
    </row>
    <row r="536" spans="1:15" ht="108.75" customHeight="1">
      <c r="A536" s="27" t="s">
        <v>109</v>
      </c>
      <c r="B536" s="62" t="s">
        <v>566</v>
      </c>
      <c r="C536" s="10"/>
      <c r="D536" s="83"/>
      <c r="E536" s="16"/>
      <c r="F536" s="27"/>
      <c r="G536" s="27"/>
      <c r="H536" s="36"/>
      <c r="I536" s="27"/>
      <c r="J536" s="16">
        <f aca="true" t="shared" si="80" ref="J536:O536">J537</f>
        <v>0</v>
      </c>
      <c r="K536" s="16">
        <f t="shared" si="80"/>
        <v>0</v>
      </c>
      <c r="L536" s="16">
        <f t="shared" si="80"/>
        <v>0</v>
      </c>
      <c r="M536" s="16">
        <f t="shared" si="80"/>
        <v>0</v>
      </c>
      <c r="N536" s="16">
        <f t="shared" si="80"/>
        <v>0</v>
      </c>
      <c r="O536" s="16">
        <f t="shared" si="80"/>
        <v>0</v>
      </c>
    </row>
    <row r="537" spans="1:15" ht="12.75">
      <c r="A537" s="27" t="s">
        <v>109</v>
      </c>
      <c r="B537" s="62" t="s">
        <v>493</v>
      </c>
      <c r="C537" s="10"/>
      <c r="D537" s="83"/>
      <c r="E537" s="16"/>
      <c r="F537" s="23"/>
      <c r="G537" s="23"/>
      <c r="H537" s="36"/>
      <c r="I537" s="36"/>
      <c r="J537" s="16"/>
      <c r="K537" s="16"/>
      <c r="L537" s="16"/>
      <c r="M537" s="16"/>
      <c r="N537" s="16"/>
      <c r="O537" s="16"/>
    </row>
    <row r="538" spans="1:15" ht="108.75" customHeight="1">
      <c r="A538" s="27" t="s">
        <v>130</v>
      </c>
      <c r="B538" s="62" t="s">
        <v>567</v>
      </c>
      <c r="C538" s="10" t="s">
        <v>594</v>
      </c>
      <c r="D538" s="83" t="s">
        <v>298</v>
      </c>
      <c r="E538" s="16"/>
      <c r="F538" s="95"/>
      <c r="G538" s="27"/>
      <c r="H538" s="36"/>
      <c r="I538" s="27"/>
      <c r="J538" s="16">
        <f aca="true" t="shared" si="81" ref="J538:O538">SUM(J539:J540)</f>
        <v>479.79999999999995</v>
      </c>
      <c r="K538" s="16">
        <f t="shared" si="81"/>
        <v>479.79999999999995</v>
      </c>
      <c r="L538" s="16">
        <f t="shared" si="81"/>
        <v>505</v>
      </c>
      <c r="M538" s="16">
        <f t="shared" si="81"/>
        <v>505.2</v>
      </c>
      <c r="N538" s="16">
        <f t="shared" si="81"/>
        <v>525.2</v>
      </c>
      <c r="O538" s="16">
        <f t="shared" si="81"/>
        <v>525.2</v>
      </c>
    </row>
    <row r="539" spans="1:15" ht="12.75">
      <c r="A539" s="27" t="s">
        <v>130</v>
      </c>
      <c r="B539" s="62" t="s">
        <v>496</v>
      </c>
      <c r="C539" s="32"/>
      <c r="D539" s="23"/>
      <c r="E539" s="41"/>
      <c r="F539" s="23" t="s">
        <v>122</v>
      </c>
      <c r="G539" s="23" t="s">
        <v>173</v>
      </c>
      <c r="H539" s="36" t="s">
        <v>192</v>
      </c>
      <c r="I539" s="23" t="s">
        <v>188</v>
      </c>
      <c r="J539" s="16">
        <v>451.4</v>
      </c>
      <c r="K539" s="16">
        <v>451.4</v>
      </c>
      <c r="L539" s="16">
        <v>453.4</v>
      </c>
      <c r="M539" s="16">
        <v>488.2</v>
      </c>
      <c r="N539" s="16">
        <v>508.2</v>
      </c>
      <c r="O539" s="16">
        <v>508.2</v>
      </c>
    </row>
    <row r="540" spans="1:15" ht="19.5" customHeight="1">
      <c r="A540" s="23" t="s">
        <v>130</v>
      </c>
      <c r="B540" s="62" t="s">
        <v>498</v>
      </c>
      <c r="C540" s="32"/>
      <c r="D540" s="23"/>
      <c r="E540" s="41"/>
      <c r="F540" s="23" t="s">
        <v>122</v>
      </c>
      <c r="G540" s="23" t="s">
        <v>173</v>
      </c>
      <c r="H540" s="36" t="s">
        <v>214</v>
      </c>
      <c r="I540" s="23" t="s">
        <v>187</v>
      </c>
      <c r="J540" s="16">
        <v>28.4</v>
      </c>
      <c r="K540" s="16">
        <v>28.4</v>
      </c>
      <c r="L540" s="16">
        <v>51.6</v>
      </c>
      <c r="M540" s="16">
        <v>17</v>
      </c>
      <c r="N540" s="16">
        <v>17</v>
      </c>
      <c r="O540" s="16">
        <v>17</v>
      </c>
    </row>
    <row r="541" spans="1:15" ht="105" customHeight="1">
      <c r="A541" s="72" t="s">
        <v>172</v>
      </c>
      <c r="B541" s="62" t="s">
        <v>570</v>
      </c>
      <c r="C541" s="10" t="s">
        <v>594</v>
      </c>
      <c r="D541" s="83" t="s">
        <v>298</v>
      </c>
      <c r="E541" s="16"/>
      <c r="F541" s="95"/>
      <c r="G541" s="27"/>
      <c r="H541" s="36"/>
      <c r="I541" s="27"/>
      <c r="J541" s="16">
        <f aca="true" t="shared" si="82" ref="J541:O541">SUM(J542:J546)</f>
        <v>2050.6</v>
      </c>
      <c r="K541" s="16">
        <f t="shared" si="82"/>
        <v>1551.3999999999999</v>
      </c>
      <c r="L541" s="16">
        <f t="shared" si="82"/>
        <v>2973.5</v>
      </c>
      <c r="M541" s="16">
        <f t="shared" si="82"/>
        <v>2893.3999999999996</v>
      </c>
      <c r="N541" s="16">
        <f t="shared" si="82"/>
        <v>3187.7</v>
      </c>
      <c r="O541" s="16">
        <f t="shared" si="82"/>
        <v>3506.2</v>
      </c>
    </row>
    <row r="542" spans="1:15" ht="12.75">
      <c r="A542" s="72" t="s">
        <v>172</v>
      </c>
      <c r="B542" s="62" t="s">
        <v>501</v>
      </c>
      <c r="C542" s="10"/>
      <c r="D542" s="23"/>
      <c r="E542" s="16"/>
      <c r="F542" s="36" t="s">
        <v>131</v>
      </c>
      <c r="G542" s="23" t="s">
        <v>77</v>
      </c>
      <c r="H542" s="36" t="s">
        <v>235</v>
      </c>
      <c r="I542" s="23" t="s">
        <v>193</v>
      </c>
      <c r="J542" s="16">
        <v>800</v>
      </c>
      <c r="K542" s="16">
        <v>538.5</v>
      </c>
      <c r="L542" s="16">
        <v>945.1</v>
      </c>
      <c r="M542" s="16">
        <v>872.9</v>
      </c>
      <c r="N542" s="16">
        <v>872.9</v>
      </c>
      <c r="O542" s="16">
        <v>872.9</v>
      </c>
    </row>
    <row r="543" spans="1:15" ht="12.75">
      <c r="A543" s="72" t="s">
        <v>172</v>
      </c>
      <c r="B543" s="62" t="s">
        <v>501</v>
      </c>
      <c r="C543" s="32"/>
      <c r="D543" s="23"/>
      <c r="E543" s="41"/>
      <c r="F543" s="36" t="s">
        <v>131</v>
      </c>
      <c r="G543" s="23" t="s">
        <v>15</v>
      </c>
      <c r="H543" s="36" t="s">
        <v>235</v>
      </c>
      <c r="I543" s="23" t="s">
        <v>193</v>
      </c>
      <c r="J543" s="16">
        <v>1026</v>
      </c>
      <c r="K543" s="16">
        <v>897.6</v>
      </c>
      <c r="L543" s="16">
        <v>1913.7</v>
      </c>
      <c r="M543" s="16">
        <v>1913.7</v>
      </c>
      <c r="N543" s="53">
        <v>2192.4</v>
      </c>
      <c r="O543" s="16">
        <v>2498.9</v>
      </c>
    </row>
    <row r="544" spans="1:15" ht="12.75">
      <c r="A544" s="72" t="s">
        <v>172</v>
      </c>
      <c r="B544" s="62" t="s">
        <v>501</v>
      </c>
      <c r="C544" s="32"/>
      <c r="D544" s="23"/>
      <c r="E544" s="41"/>
      <c r="F544" s="36" t="s">
        <v>131</v>
      </c>
      <c r="G544" s="23" t="s">
        <v>15</v>
      </c>
      <c r="H544" s="36" t="s">
        <v>235</v>
      </c>
      <c r="I544" s="23" t="s">
        <v>193</v>
      </c>
      <c r="J544" s="16">
        <v>67.2</v>
      </c>
      <c r="K544" s="16">
        <v>41</v>
      </c>
      <c r="L544" s="16"/>
      <c r="M544" s="16"/>
      <c r="N544" s="53"/>
      <c r="O544" s="16"/>
    </row>
    <row r="545" spans="1:15" ht="12.75">
      <c r="A545" s="72" t="s">
        <v>172</v>
      </c>
      <c r="B545" s="62" t="s">
        <v>501</v>
      </c>
      <c r="C545" s="32"/>
      <c r="D545" s="23"/>
      <c r="E545" s="41"/>
      <c r="F545" s="36" t="s">
        <v>195</v>
      </c>
      <c r="G545" s="23" t="s">
        <v>15</v>
      </c>
      <c r="H545" s="36" t="s">
        <v>321</v>
      </c>
      <c r="I545" s="23" t="s">
        <v>193</v>
      </c>
      <c r="J545" s="16">
        <v>2.7</v>
      </c>
      <c r="K545" s="16">
        <v>1.2</v>
      </c>
      <c r="L545" s="16">
        <v>2.7</v>
      </c>
      <c r="M545" s="16">
        <v>2.7</v>
      </c>
      <c r="N545" s="16">
        <v>2.7</v>
      </c>
      <c r="O545" s="16">
        <v>2.7</v>
      </c>
    </row>
    <row r="546" spans="1:15" ht="12.75">
      <c r="A546" s="72" t="s">
        <v>172</v>
      </c>
      <c r="B546" s="62" t="s">
        <v>501</v>
      </c>
      <c r="C546" s="10"/>
      <c r="D546" s="27"/>
      <c r="E546" s="16"/>
      <c r="F546" s="23" t="s">
        <v>119</v>
      </c>
      <c r="G546" s="23" t="s">
        <v>15</v>
      </c>
      <c r="H546" s="36" t="s">
        <v>322</v>
      </c>
      <c r="I546" s="82">
        <v>600</v>
      </c>
      <c r="J546" s="16">
        <v>154.7</v>
      </c>
      <c r="K546" s="16">
        <v>73.1</v>
      </c>
      <c r="L546" s="16">
        <v>112</v>
      </c>
      <c r="M546" s="16">
        <v>104.1</v>
      </c>
      <c r="N546" s="53">
        <v>119.7</v>
      </c>
      <c r="O546" s="16">
        <v>131.7</v>
      </c>
    </row>
    <row r="547" spans="1:15" ht="92.25" customHeight="1">
      <c r="A547" s="23" t="s">
        <v>184</v>
      </c>
      <c r="B547" s="62" t="s">
        <v>569</v>
      </c>
      <c r="C547" s="10" t="s">
        <v>594</v>
      </c>
      <c r="D547" s="83" t="s">
        <v>298</v>
      </c>
      <c r="E547" s="16"/>
      <c r="F547" s="83"/>
      <c r="G547" s="83"/>
      <c r="H547" s="36"/>
      <c r="I547" s="83"/>
      <c r="J547" s="16">
        <f aca="true" t="shared" si="83" ref="J547:O547">SUM(J548:J549)</f>
        <v>5.2</v>
      </c>
      <c r="K547" s="16">
        <f t="shared" si="83"/>
        <v>5.2</v>
      </c>
      <c r="L547" s="16">
        <f t="shared" si="83"/>
        <v>5.2</v>
      </c>
      <c r="M547" s="16">
        <f t="shared" si="83"/>
        <v>5.2</v>
      </c>
      <c r="N547" s="16">
        <f t="shared" si="83"/>
        <v>5.2</v>
      </c>
      <c r="O547" s="16">
        <f t="shared" si="83"/>
        <v>0</v>
      </c>
    </row>
    <row r="548" spans="1:15" ht="12.75">
      <c r="A548" s="23" t="s">
        <v>184</v>
      </c>
      <c r="B548" s="62" t="s">
        <v>499</v>
      </c>
      <c r="C548" s="10"/>
      <c r="D548" s="83"/>
      <c r="E548" s="16"/>
      <c r="F548" s="36" t="s">
        <v>131</v>
      </c>
      <c r="G548" s="36" t="s">
        <v>12</v>
      </c>
      <c r="H548" s="36" t="s">
        <v>270</v>
      </c>
      <c r="I548" s="36" t="s">
        <v>194</v>
      </c>
      <c r="J548" s="16">
        <v>5.2</v>
      </c>
      <c r="K548" s="21">
        <v>5.2</v>
      </c>
      <c r="L548" s="21"/>
      <c r="M548" s="21"/>
      <c r="N548" s="21"/>
      <c r="O548" s="21"/>
    </row>
    <row r="549" spans="1:15" ht="12.75">
      <c r="A549" s="23" t="s">
        <v>184</v>
      </c>
      <c r="B549" s="62" t="s">
        <v>499</v>
      </c>
      <c r="C549" s="10"/>
      <c r="D549" s="83"/>
      <c r="E549" s="16"/>
      <c r="F549" s="36" t="s">
        <v>230</v>
      </c>
      <c r="G549" s="36" t="s">
        <v>12</v>
      </c>
      <c r="H549" s="36" t="s">
        <v>270</v>
      </c>
      <c r="I549" s="36" t="s">
        <v>194</v>
      </c>
      <c r="J549" s="16"/>
      <c r="K549" s="16"/>
      <c r="L549" s="16">
        <v>5.2</v>
      </c>
      <c r="M549" s="16">
        <v>5.2</v>
      </c>
      <c r="N549" s="16">
        <v>5.2</v>
      </c>
      <c r="O549" s="16">
        <v>0</v>
      </c>
    </row>
    <row r="550" spans="1:15" ht="138" customHeight="1">
      <c r="A550" s="23" t="s">
        <v>616</v>
      </c>
      <c r="B550" s="62" t="s">
        <v>568</v>
      </c>
      <c r="C550" s="10" t="s">
        <v>594</v>
      </c>
      <c r="D550" s="83" t="s">
        <v>298</v>
      </c>
      <c r="E550" s="63"/>
      <c r="F550" s="96"/>
      <c r="G550" s="23"/>
      <c r="H550" s="23"/>
      <c r="I550" s="23"/>
      <c r="J550" s="16">
        <f>SUM(J551:J552)</f>
        <v>2296</v>
      </c>
      <c r="K550" s="16">
        <f>SUM(K551:K552)</f>
        <v>1206.1</v>
      </c>
      <c r="L550" s="21">
        <f>SUM(L552:L552)</f>
        <v>0</v>
      </c>
      <c r="M550" s="21">
        <f>SUM(M552:M552)</f>
        <v>0</v>
      </c>
      <c r="N550" s="21">
        <f>SUM(N552:N552)</f>
        <v>0</v>
      </c>
      <c r="O550" s="21">
        <f>SUM(O552:O552)</f>
        <v>0</v>
      </c>
    </row>
    <row r="551" spans="1:15" ht="19.5" customHeight="1">
      <c r="A551" s="23" t="s">
        <v>616</v>
      </c>
      <c r="B551" s="62" t="s">
        <v>498</v>
      </c>
      <c r="C551" s="62"/>
      <c r="D551" s="84"/>
      <c r="E551" s="16"/>
      <c r="F551" s="83" t="s">
        <v>122</v>
      </c>
      <c r="G551" s="23" t="s">
        <v>41</v>
      </c>
      <c r="H551" s="23" t="s">
        <v>330</v>
      </c>
      <c r="I551" s="36" t="s">
        <v>187</v>
      </c>
      <c r="J551" s="16">
        <v>1606</v>
      </c>
      <c r="K551" s="16">
        <v>516.1</v>
      </c>
      <c r="L551" s="21"/>
      <c r="M551" s="21"/>
      <c r="N551" s="21"/>
      <c r="O551" s="21"/>
    </row>
    <row r="552" spans="1:15" ht="12.75">
      <c r="A552" s="23" t="s">
        <v>616</v>
      </c>
      <c r="B552" s="62" t="s">
        <v>493</v>
      </c>
      <c r="C552" s="30"/>
      <c r="D552" s="23"/>
      <c r="E552" s="16"/>
      <c r="F552" s="83" t="s">
        <v>122</v>
      </c>
      <c r="G552" s="23" t="s">
        <v>41</v>
      </c>
      <c r="H552" s="23" t="s">
        <v>330</v>
      </c>
      <c r="I552" s="36" t="s">
        <v>185</v>
      </c>
      <c r="J552" s="16">
        <v>690</v>
      </c>
      <c r="K552" s="16">
        <v>690</v>
      </c>
      <c r="L552" s="21"/>
      <c r="M552" s="21"/>
      <c r="N552" s="21"/>
      <c r="O552" s="21"/>
    </row>
    <row r="553" spans="1:16" ht="12.75">
      <c r="A553" s="33"/>
      <c r="B553" s="38"/>
      <c r="C553" s="17"/>
      <c r="D553" s="33"/>
      <c r="E553" s="6"/>
      <c r="F553" s="73"/>
      <c r="G553" s="73"/>
      <c r="H553" s="73"/>
      <c r="I553" s="73"/>
      <c r="J553" s="2"/>
      <c r="K553" s="2"/>
      <c r="L553" s="2"/>
      <c r="M553" s="2"/>
      <c r="N553" s="2"/>
      <c r="P553" s="2"/>
    </row>
    <row r="554" spans="1:14" ht="12.75">
      <c r="A554" s="33"/>
      <c r="B554" s="38"/>
      <c r="C554" s="17"/>
      <c r="D554" s="33"/>
      <c r="E554" s="6"/>
      <c r="F554" s="73"/>
      <c r="G554" s="73"/>
      <c r="H554" s="73"/>
      <c r="I554" s="73"/>
      <c r="J554" s="2"/>
      <c r="K554" s="2"/>
      <c r="L554" s="2"/>
      <c r="M554" s="2"/>
      <c r="N554" s="2"/>
    </row>
    <row r="555" ht="12.75">
      <c r="O555" s="4"/>
    </row>
    <row r="556" spans="3:15" ht="12.75">
      <c r="C556" s="18"/>
      <c r="D556" s="13"/>
      <c r="E556" s="7"/>
      <c r="O556" s="31"/>
    </row>
    <row r="557" ht="12.75">
      <c r="O557" s="4"/>
    </row>
    <row r="558" spans="2:15" ht="12.75">
      <c r="B558" s="18"/>
      <c r="C558" s="8"/>
      <c r="D558" s="13"/>
      <c r="E558" s="3"/>
      <c r="F558" s="13"/>
      <c r="G558" s="75"/>
      <c r="H558" s="75"/>
      <c r="I558" s="75"/>
      <c r="J558" s="3"/>
      <c r="K558" s="3"/>
      <c r="L558" s="3"/>
      <c r="M558" s="3"/>
      <c r="N558" s="3"/>
      <c r="O558" s="4"/>
    </row>
  </sheetData>
  <sheetProtection/>
  <mergeCells count="20">
    <mergeCell ref="A391:I391"/>
    <mergeCell ref="G9:G10"/>
    <mergeCell ref="F7:F10"/>
    <mergeCell ref="J8:K9"/>
    <mergeCell ref="A13:I13"/>
    <mergeCell ref="A7:A10"/>
    <mergeCell ref="B7:B10"/>
    <mergeCell ref="J7:O7"/>
    <mergeCell ref="L9:L10"/>
    <mergeCell ref="O8:O10"/>
    <mergeCell ref="A421:I421"/>
    <mergeCell ref="A415:I415"/>
    <mergeCell ref="H9:H10"/>
    <mergeCell ref="N8:N10"/>
    <mergeCell ref="M9:M10"/>
    <mergeCell ref="K1:N3"/>
    <mergeCell ref="I9:I10"/>
    <mergeCell ref="B5:N5"/>
    <mergeCell ref="C7:E9"/>
    <mergeCell ref="G7:I8"/>
  </mergeCells>
  <printOptions horizontalCentered="1"/>
  <pageMargins left="0.1968503937007874" right="0.1968503937007874" top="1.1811023622047245" bottom="0.1968503937007874" header="0" footer="0.1968503937007874"/>
  <pageSetup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Кочесокова</dc:creator>
  <cp:keywords/>
  <dc:description/>
  <cp:lastModifiedBy>Мовчан</cp:lastModifiedBy>
  <cp:lastPrinted>2016-04-27T15:00:51Z</cp:lastPrinted>
  <dcterms:created xsi:type="dcterms:W3CDTF">2006-07-13T12:17:16Z</dcterms:created>
  <dcterms:modified xsi:type="dcterms:W3CDTF">2016-04-28T06:22:10Z</dcterms:modified>
  <cp:category/>
  <cp:version/>
  <cp:contentType/>
  <cp:contentStatus/>
</cp:coreProperties>
</file>