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11.2014" sheetId="1" r:id="rId1"/>
  </sheets>
  <definedNames>
    <definedName name="_xlnm._FilterDatabase" localSheetId="0" hidden="1">'на 01.11.2014'!$A$8:$AQ$68</definedName>
    <definedName name="_xlnm.Print_Titles" localSheetId="0">'на 01.11.2014'!$8:$8</definedName>
  </definedNames>
  <calcPr fullCalcOnLoad="1"/>
</workbook>
</file>

<file path=xl/sharedStrings.xml><?xml version="1.0" encoding="utf-8"?>
<sst xmlns="http://schemas.openxmlformats.org/spreadsheetml/2006/main" count="114" uniqueCount="66">
  <si>
    <t xml:space="preserve">Администрация муниципального образования город-курорт Анапа </t>
  </si>
  <si>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</si>
  <si>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</si>
  <si>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</si>
  <si>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</si>
  <si>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</si>
  <si>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</si>
  <si>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</si>
  <si>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</si>
  <si>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</si>
  <si>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</si>
  <si>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</si>
  <si>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</si>
  <si>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</si>
  <si>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</si>
  <si>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</si>
  <si>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Наименование муниципальной программы</t>
  </si>
  <si>
    <t>Главный распорядитель</t>
  </si>
  <si>
    <t>№ п/п</t>
  </si>
  <si>
    <t>Код программы</t>
  </si>
  <si>
    <t>01</t>
  </si>
  <si>
    <t>Муниципальная программа «Развитие образования в муниципальном образовании город-курорт Анапа»</t>
  </si>
  <si>
    <t>всего, в том числе</t>
  </si>
  <si>
    <t>02</t>
  </si>
  <si>
    <t>Муниципальная программа «Дети Анапы»</t>
  </si>
  <si>
    <t>03</t>
  </si>
  <si>
    <t>Муниципальная программа «Молодежь Анапы»</t>
  </si>
  <si>
    <t>04</t>
  </si>
  <si>
    <t>Муниципальная программа «Развитие культуры»</t>
  </si>
  <si>
    <t>05</t>
  </si>
  <si>
    <t>Муниципальная программа «Развитие гражданского общества в муниципальном образовании город-курорт Анапа»</t>
  </si>
  <si>
    <t>06</t>
  </si>
  <si>
    <t>Муниципальная программа «Развитие физической культуры и спорта в муниципальном образовании город-курорт Анапа»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</si>
  <si>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</si>
  <si>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</si>
  <si>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</si>
  <si>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</si>
  <si>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</si>
  <si>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</si>
  <si>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</si>
  <si>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</si>
  <si>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</si>
  <si>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</si>
  <si>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Муниципальная программа «Развитие здравоохранения муниципального образования город-курорт Анапа»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</si>
  <si>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</t>
  </si>
  <si>
    <t>Муниципальная программа «Обеспечение безопасности населения муниципального образования город-курорт Анапа»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</si>
  <si>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продовольствия»</t>
  </si>
  <si>
    <t>Муниципальная программа «Продвижение курортно-рекреационного потенциала и туристических возможностей курорта Анапа»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</si>
  <si>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</t>
  </si>
  <si>
    <t>Муниципальная программа «Развитие топливно-энергетического комплекса муниципального образования город-курорт Анапа»</t>
  </si>
  <si>
    <t>Муниципальная программа «Развитие жилищно-коммунального хозяйства муниципального образования город-курорт Анапа»</t>
  </si>
  <si>
    <t>Процент исполнения к плановым назначениям, %</t>
  </si>
  <si>
    <t>Всего</t>
  </si>
  <si>
    <t>Муниципальная программа «Поддержка социально-ориентированных казачьих обществ на территории муниципального образования город-курорт Анапа»</t>
  </si>
  <si>
    <t>Муниципальная программа «Информационное обеспечение деятельности администрации муниципального образования город-курорт Анапа»</t>
  </si>
  <si>
    <t>Утверждено сводной бюджетной росписью на 2014 год, тыс. рублей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</si>
  <si>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</si>
  <si>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</si>
  <si>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</si>
  <si>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 xml:space="preserve"> в том числе:</t>
  </si>
  <si>
    <t>за счет средств краевого бюджета</t>
  </si>
  <si>
    <t>за счет средств местного бюджета</t>
  </si>
  <si>
    <t>19</t>
  </si>
  <si>
    <t>Муниципальная программа «Доступная среда»</t>
  </si>
  <si>
    <t>по состоянию на 1 ноября 2014 года</t>
  </si>
  <si>
    <t>Исполнено на 01.11.2014, 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</si>
</sst>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1" xfId="61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0" xfId="52" applyFont="1" applyBorder="1">
      <alignment/>
      <protection/>
    </xf>
    <xf numFmtId="0" fontId="4" fillId="0" borderId="12" xfId="52" applyFont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2" xfId="59" applyNumberFormat="1" applyFont="1" applyFill="1" applyBorder="1" applyAlignment="1" applyProtection="1">
      <alignment vertical="top" wrapText="1"/>
      <protection hidden="1"/>
    </xf>
    <xf numFmtId="167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49" fontId="4" fillId="0" borderId="10" xfId="61" applyNumberFormat="1" applyFont="1" applyBorder="1" applyAlignment="1">
      <alignment horizontal="center" vertical="top"/>
      <protection/>
    </xf>
    <xf numFmtId="167" fontId="4" fillId="0" borderId="11" xfId="59" applyNumberFormat="1" applyFont="1" applyFill="1" applyBorder="1" applyAlignment="1" applyProtection="1">
      <alignment vertical="top" wrapText="1"/>
      <protection hidden="1"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 applyProtection="1">
      <alignment vertical="top"/>
      <protection hidden="1"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4" xfId="52" applyNumberFormat="1" applyFont="1" applyBorder="1" applyAlignment="1" applyProtection="1">
      <alignment horizontal="center"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vertical="top"/>
      <protection hidden="1"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 applyAlignment="1">
      <alignment horizontal="center" vertical="top"/>
      <protection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3" fillId="0" borderId="0" xfId="56">
      <alignment/>
      <protection/>
    </xf>
    <xf numFmtId="0" fontId="6" fillId="0" borderId="12" xfId="52" applyFont="1" applyBorder="1">
      <alignment/>
      <protection/>
    </xf>
    <xf numFmtId="0" fontId="6" fillId="0" borderId="12" xfId="52" applyFont="1" applyBorder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left" vertical="top"/>
      <protection hidden="1"/>
    </xf>
    <xf numFmtId="0" fontId="6" fillId="0" borderId="12" xfId="52" applyNumberFormat="1" applyFont="1" applyFill="1" applyBorder="1" applyAlignment="1" applyProtection="1">
      <alignment horizontal="center"/>
      <protection hidden="1"/>
    </xf>
    <xf numFmtId="172" fontId="6" fillId="0" borderId="12" xfId="52" applyNumberFormat="1" applyFont="1" applyFill="1" applyBorder="1" applyAlignment="1" applyProtection="1">
      <alignment horizontal="right" vertical="top"/>
      <protection hidden="1"/>
    </xf>
    <xf numFmtId="172" fontId="4" fillId="0" borderId="12" xfId="52" applyNumberFormat="1" applyFont="1" applyFill="1" applyBorder="1" applyAlignment="1" applyProtection="1">
      <alignment horizontal="right" vertical="top"/>
      <protection hidden="1"/>
    </xf>
    <xf numFmtId="172" fontId="4" fillId="0" borderId="11" xfId="52" applyNumberFormat="1" applyFont="1" applyBorder="1" applyAlignment="1">
      <alignment vertical="top"/>
      <protection/>
    </xf>
    <xf numFmtId="172" fontId="4" fillId="0" borderId="16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12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18" xfId="52" applyNumberFormat="1" applyFont="1" applyFill="1" applyBorder="1" applyAlignment="1" applyProtection="1">
      <alignment horizontal="right" vertical="top"/>
      <protection hidden="1"/>
    </xf>
    <xf numFmtId="172" fontId="4" fillId="0" borderId="18" xfId="52" applyNumberFormat="1" applyFont="1" applyFill="1" applyBorder="1" applyAlignment="1" applyProtection="1">
      <alignment horizontal="right" vertical="top" wrapText="1"/>
      <protection hidden="1"/>
    </xf>
    <xf numFmtId="172" fontId="6" fillId="0" borderId="11" xfId="52" applyNumberFormat="1" applyFont="1" applyBorder="1" applyAlignment="1">
      <alignment vertical="top"/>
      <protection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0" fontId="4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3" xfId="52" applyFont="1" applyBorder="1" applyAlignment="1" applyProtection="1">
      <alignment horizontal="center" vertical="top" wrapText="1"/>
      <protection hidden="1"/>
    </xf>
    <xf numFmtId="0" fontId="4" fillId="0" borderId="11" xfId="52" applyFont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/>
      <protection hidden="1"/>
    </xf>
    <xf numFmtId="0" fontId="4" fillId="0" borderId="19" xfId="52" applyNumberFormat="1" applyFont="1" applyFill="1" applyBorder="1" applyAlignment="1" applyProtection="1">
      <alignment horizontal="center" vertical="top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5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6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9"/>
  <sheetViews>
    <sheetView showGridLines="0"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77" sqref="D77"/>
    </sheetView>
  </sheetViews>
  <sheetFormatPr defaultColWidth="9.140625" defaultRowHeight="15"/>
  <cols>
    <col min="1" max="1" width="5.28125" style="8" customWidth="1"/>
    <col min="2" max="2" width="4.8515625" style="8" customWidth="1"/>
    <col min="3" max="3" width="28.140625" style="8" customWidth="1"/>
    <col min="4" max="4" width="20.140625" style="8" customWidth="1"/>
    <col min="5" max="5" width="13.00390625" style="8" customWidth="1"/>
    <col min="6" max="7" width="12.00390625" style="8" customWidth="1"/>
    <col min="8" max="9" width="11.8515625" style="8" customWidth="1"/>
    <col min="10" max="10" width="10.140625" style="8" customWidth="1"/>
    <col min="11" max="11" width="13.421875" style="8" customWidth="1"/>
    <col min="12" max="12" width="9.8515625" style="8" customWidth="1"/>
    <col min="13" max="13" width="10.00390625" style="8" customWidth="1"/>
    <col min="14" max="43" width="7.8515625" style="8" customWidth="1"/>
    <col min="44" max="16384" width="9.140625" style="8" customWidth="1"/>
  </cols>
  <sheetData>
    <row r="1" spans="1:13" s="30" customFormat="1" ht="19.5" customHeigh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30" customFormat="1" ht="19.5" customHeight="1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30" customFormat="1" ht="20.25" customHeight="1">
      <c r="A3" s="60" t="s">
        <v>58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30" customFormat="1" ht="19.5" customHeight="1">
      <c r="A4" s="66" t="s">
        <v>64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9"/>
      <c r="K5" s="9"/>
      <c r="L5" s="9"/>
    </row>
    <row r="6" spans="1:13" ht="19.5" customHeight="1">
      <c r="A6" s="52" t="s">
        <v>18</v>
      </c>
      <c r="B6" s="52" t="s">
        <v>19</v>
      </c>
      <c r="C6" s="50" t="s">
        <v>16</v>
      </c>
      <c r="D6" s="50" t="s">
        <v>17</v>
      </c>
      <c r="E6" s="50" t="s">
        <v>55</v>
      </c>
      <c r="F6" s="54" t="s">
        <v>59</v>
      </c>
      <c r="G6" s="55"/>
      <c r="H6" s="50" t="s">
        <v>65</v>
      </c>
      <c r="I6" s="54" t="s">
        <v>59</v>
      </c>
      <c r="J6" s="55"/>
      <c r="K6" s="50" t="s">
        <v>51</v>
      </c>
      <c r="L6" s="54" t="s">
        <v>59</v>
      </c>
      <c r="M6" s="55"/>
    </row>
    <row r="7" spans="1:13" ht="75.75" customHeight="1">
      <c r="A7" s="53"/>
      <c r="B7" s="53"/>
      <c r="C7" s="51"/>
      <c r="D7" s="51"/>
      <c r="E7" s="51"/>
      <c r="F7" s="43" t="s">
        <v>60</v>
      </c>
      <c r="G7" s="43" t="s">
        <v>61</v>
      </c>
      <c r="H7" s="51"/>
      <c r="I7" s="43" t="s">
        <v>60</v>
      </c>
      <c r="J7" s="43" t="s">
        <v>61</v>
      </c>
      <c r="K7" s="51"/>
      <c r="L7" s="43" t="s">
        <v>60</v>
      </c>
      <c r="M7" s="43" t="s">
        <v>61</v>
      </c>
    </row>
    <row r="8" spans="1:13" s="14" customFormat="1" ht="19.5" customHeight="1">
      <c r="A8" s="13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22.5" customHeight="1">
      <c r="A9" s="31"/>
      <c r="B9" s="32"/>
      <c r="C9" s="33" t="s">
        <v>52</v>
      </c>
      <c r="D9" s="34"/>
      <c r="E9" s="35">
        <f aca="true" t="shared" si="0" ref="E9:J9">E10+E14+E22+E23+E24+E29+E32+E35+E38+E42+E43+E47+E52+E58+E59+E60+E64</f>
        <v>2936025.3000000007</v>
      </c>
      <c r="F9" s="35">
        <f t="shared" si="0"/>
        <v>1649080.9</v>
      </c>
      <c r="G9" s="35">
        <f t="shared" si="0"/>
        <v>1286944.4000000001</v>
      </c>
      <c r="H9" s="35">
        <f t="shared" si="0"/>
        <v>2302340.5</v>
      </c>
      <c r="I9" s="35">
        <f t="shared" si="0"/>
        <v>1369007.5000000002</v>
      </c>
      <c r="J9" s="35">
        <f t="shared" si="0"/>
        <v>933332.9999999999</v>
      </c>
      <c r="K9" s="35">
        <f aca="true" t="shared" si="1" ref="K9:M10">H9/E9*100</f>
        <v>78.41691623025181</v>
      </c>
      <c r="L9" s="35">
        <f t="shared" si="1"/>
        <v>83.01639416234828</v>
      </c>
      <c r="M9" s="42">
        <f t="shared" si="1"/>
        <v>72.52317971157105</v>
      </c>
    </row>
    <row r="10" spans="1:13" ht="15.75" customHeight="1">
      <c r="A10" s="26">
        <v>1</v>
      </c>
      <c r="B10" s="15" t="s">
        <v>20</v>
      </c>
      <c r="C10" s="61" t="s">
        <v>21</v>
      </c>
      <c r="D10" s="16" t="s">
        <v>22</v>
      </c>
      <c r="E10" s="38">
        <f aca="true" t="shared" si="2" ref="E10:J10">E11+E12+E13</f>
        <v>1786901</v>
      </c>
      <c r="F10" s="38">
        <f t="shared" si="2"/>
        <v>1120061.5</v>
      </c>
      <c r="G10" s="38">
        <f t="shared" si="2"/>
        <v>666839.5</v>
      </c>
      <c r="H10" s="38">
        <f t="shared" si="2"/>
        <v>1523173</v>
      </c>
      <c r="I10" s="38">
        <f t="shared" si="2"/>
        <v>1019327.6</v>
      </c>
      <c r="J10" s="38">
        <f t="shared" si="2"/>
        <v>503845.4</v>
      </c>
      <c r="K10" s="36">
        <f t="shared" si="1"/>
        <v>85.24104021431518</v>
      </c>
      <c r="L10" s="36">
        <f t="shared" si="1"/>
        <v>91.0063956309542</v>
      </c>
      <c r="M10" s="37">
        <f t="shared" si="1"/>
        <v>75.55722179025088</v>
      </c>
    </row>
    <row r="11" spans="1:13" ht="47.25">
      <c r="A11" s="5"/>
      <c r="B11" s="2"/>
      <c r="C11" s="61"/>
      <c r="D11" s="11" t="s">
        <v>1</v>
      </c>
      <c r="E11" s="39">
        <f>F11+G11</f>
        <v>9696</v>
      </c>
      <c r="F11" s="39">
        <v>0</v>
      </c>
      <c r="G11" s="39">
        <v>9696</v>
      </c>
      <c r="H11" s="39">
        <f>I11+J11</f>
        <v>3793.2</v>
      </c>
      <c r="I11" s="38">
        <v>0</v>
      </c>
      <c r="J11" s="40">
        <v>3793.2</v>
      </c>
      <c r="K11" s="36">
        <f aca="true" t="shared" si="3" ref="K11:K63">H11/E11*100</f>
        <v>39.121287128712865</v>
      </c>
      <c r="L11" s="36">
        <v>0</v>
      </c>
      <c r="M11" s="37">
        <f aca="true" t="shared" si="4" ref="M11:M63">J11/G11*100</f>
        <v>39.121287128712865</v>
      </c>
    </row>
    <row r="12" spans="1:13" ht="31.5">
      <c r="A12" s="5"/>
      <c r="B12" s="2"/>
      <c r="C12" s="61"/>
      <c r="D12" s="11" t="s">
        <v>3</v>
      </c>
      <c r="E12" s="39">
        <f aca="true" t="shared" si="5" ref="E12:E63">F12+G12</f>
        <v>1776662.2</v>
      </c>
      <c r="F12" s="39">
        <v>1120061.5</v>
      </c>
      <c r="G12" s="39">
        <v>656600.7</v>
      </c>
      <c r="H12" s="39">
        <f aca="true" t="shared" si="6" ref="H12:H63">I12+J12</f>
        <v>1518978.8</v>
      </c>
      <c r="I12" s="38">
        <v>1019327.6</v>
      </c>
      <c r="J12" s="40">
        <v>499651.2</v>
      </c>
      <c r="K12" s="36">
        <f t="shared" si="3"/>
        <v>85.49620743887048</v>
      </c>
      <c r="L12" s="36">
        <f>I12/F12*100</f>
        <v>91.0063956309542</v>
      </c>
      <c r="M12" s="37">
        <f t="shared" si="4"/>
        <v>76.09665965936375</v>
      </c>
    </row>
    <row r="13" spans="1:13" ht="47.25">
      <c r="A13" s="4"/>
      <c r="B13" s="3"/>
      <c r="C13" s="62"/>
      <c r="D13" s="11" t="s">
        <v>2</v>
      </c>
      <c r="E13" s="39">
        <f t="shared" si="5"/>
        <v>542.8</v>
      </c>
      <c r="F13" s="39">
        <v>0</v>
      </c>
      <c r="G13" s="39">
        <v>542.8</v>
      </c>
      <c r="H13" s="39">
        <f t="shared" si="6"/>
        <v>401</v>
      </c>
      <c r="I13" s="38">
        <v>0</v>
      </c>
      <c r="J13" s="40">
        <v>401</v>
      </c>
      <c r="K13" s="36">
        <f t="shared" si="3"/>
        <v>73.8761974944731</v>
      </c>
      <c r="L13" s="36">
        <v>0</v>
      </c>
      <c r="M13" s="37">
        <f t="shared" si="4"/>
        <v>73.8761974944731</v>
      </c>
    </row>
    <row r="14" spans="1:13" ht="15.75" customHeight="1">
      <c r="A14" s="26">
        <v>2</v>
      </c>
      <c r="B14" s="17" t="s">
        <v>23</v>
      </c>
      <c r="C14" s="63" t="s">
        <v>24</v>
      </c>
      <c r="D14" s="10" t="s">
        <v>22</v>
      </c>
      <c r="E14" s="41">
        <f aca="true" t="shared" si="7" ref="E14:J14">E15+E16+E17+E18+E19+E20+E21</f>
        <v>183752.30000000002</v>
      </c>
      <c r="F14" s="41">
        <f t="shared" si="7"/>
        <v>166603.5</v>
      </c>
      <c r="G14" s="41">
        <f t="shared" si="7"/>
        <v>17148.800000000003</v>
      </c>
      <c r="H14" s="41">
        <f t="shared" si="7"/>
        <v>76374</v>
      </c>
      <c r="I14" s="41">
        <f t="shared" si="7"/>
        <v>64479.1</v>
      </c>
      <c r="J14" s="41">
        <f t="shared" si="7"/>
        <v>11894.899999999998</v>
      </c>
      <c r="K14" s="36">
        <f t="shared" si="3"/>
        <v>41.5635613812725</v>
      </c>
      <c r="L14" s="36">
        <f>I14/F14*100</f>
        <v>38.70212810655238</v>
      </c>
      <c r="M14" s="37">
        <f t="shared" si="4"/>
        <v>69.36287087143121</v>
      </c>
    </row>
    <row r="15" spans="1:13" ht="64.5" customHeight="1">
      <c r="A15" s="5"/>
      <c r="B15" s="18"/>
      <c r="C15" s="64"/>
      <c r="D15" s="11" t="s">
        <v>0</v>
      </c>
      <c r="E15" s="39">
        <f t="shared" si="5"/>
        <v>80</v>
      </c>
      <c r="F15" s="39">
        <v>0</v>
      </c>
      <c r="G15" s="39">
        <v>80</v>
      </c>
      <c r="H15" s="39">
        <f t="shared" si="6"/>
        <v>49.8</v>
      </c>
      <c r="I15" s="38">
        <v>0</v>
      </c>
      <c r="J15" s="40">
        <v>49.8</v>
      </c>
      <c r="K15" s="36">
        <f t="shared" si="3"/>
        <v>62.24999999999999</v>
      </c>
      <c r="L15" s="36">
        <v>0</v>
      </c>
      <c r="M15" s="37">
        <f t="shared" si="4"/>
        <v>62.24999999999999</v>
      </c>
    </row>
    <row r="16" spans="1:13" ht="31.5">
      <c r="A16" s="5"/>
      <c r="B16" s="18"/>
      <c r="C16" s="64"/>
      <c r="D16" s="11" t="s">
        <v>3</v>
      </c>
      <c r="E16" s="39">
        <f t="shared" si="5"/>
        <v>14024</v>
      </c>
      <c r="F16" s="39">
        <v>5240.4</v>
      </c>
      <c r="G16" s="39">
        <v>8783.6</v>
      </c>
      <c r="H16" s="39">
        <f t="shared" si="6"/>
        <v>10239.2</v>
      </c>
      <c r="I16" s="38">
        <v>4899.9</v>
      </c>
      <c r="J16" s="40">
        <v>5339.3</v>
      </c>
      <c r="K16" s="36">
        <f t="shared" si="3"/>
        <v>73.01197946377638</v>
      </c>
      <c r="L16" s="36">
        <f>I16/F16*100</f>
        <v>93.50240439661096</v>
      </c>
      <c r="M16" s="37">
        <f t="shared" si="4"/>
        <v>60.78714877726672</v>
      </c>
    </row>
    <row r="17" spans="1:13" ht="31.5">
      <c r="A17" s="5"/>
      <c r="B17" s="18"/>
      <c r="C17" s="64"/>
      <c r="D17" s="11" t="s">
        <v>4</v>
      </c>
      <c r="E17" s="39">
        <f t="shared" si="5"/>
        <v>1000</v>
      </c>
      <c r="F17" s="39">
        <v>0</v>
      </c>
      <c r="G17" s="39">
        <v>1000</v>
      </c>
      <c r="H17" s="39">
        <f t="shared" si="6"/>
        <v>896.7</v>
      </c>
      <c r="I17" s="38">
        <v>0</v>
      </c>
      <c r="J17" s="40">
        <v>896.7</v>
      </c>
      <c r="K17" s="36">
        <f t="shared" si="3"/>
        <v>89.67</v>
      </c>
      <c r="L17" s="36">
        <v>0</v>
      </c>
      <c r="M17" s="37">
        <f t="shared" si="4"/>
        <v>89.67</v>
      </c>
    </row>
    <row r="18" spans="1:13" ht="31.5">
      <c r="A18" s="5"/>
      <c r="B18" s="18"/>
      <c r="C18" s="64"/>
      <c r="D18" s="11" t="s">
        <v>5</v>
      </c>
      <c r="E18" s="39">
        <f t="shared" si="5"/>
        <v>1950</v>
      </c>
      <c r="F18" s="39">
        <v>0</v>
      </c>
      <c r="G18" s="39">
        <v>1950</v>
      </c>
      <c r="H18" s="39">
        <f t="shared" si="6"/>
        <v>1950</v>
      </c>
      <c r="I18" s="38">
        <v>0</v>
      </c>
      <c r="J18" s="40">
        <v>1950</v>
      </c>
      <c r="K18" s="36">
        <f t="shared" si="3"/>
        <v>100</v>
      </c>
      <c r="L18" s="36">
        <v>0</v>
      </c>
      <c r="M18" s="37">
        <f t="shared" si="4"/>
        <v>100</v>
      </c>
    </row>
    <row r="19" spans="1:13" ht="47.25">
      <c r="A19" s="5"/>
      <c r="B19" s="18"/>
      <c r="C19" s="64"/>
      <c r="D19" s="11" t="s">
        <v>2</v>
      </c>
      <c r="E19" s="39">
        <f t="shared" si="5"/>
        <v>210</v>
      </c>
      <c r="F19" s="39">
        <v>0</v>
      </c>
      <c r="G19" s="39">
        <v>210</v>
      </c>
      <c r="H19" s="39">
        <f t="shared" si="6"/>
        <v>25.8</v>
      </c>
      <c r="I19" s="38">
        <v>0</v>
      </c>
      <c r="J19" s="40">
        <v>25.8</v>
      </c>
      <c r="K19" s="36">
        <f t="shared" si="3"/>
        <v>12.285714285714286</v>
      </c>
      <c r="L19" s="36">
        <v>0</v>
      </c>
      <c r="M19" s="37">
        <f t="shared" si="4"/>
        <v>12.285714285714286</v>
      </c>
    </row>
    <row r="20" spans="1:13" ht="47.25" customHeight="1">
      <c r="A20" s="5"/>
      <c r="B20" s="18"/>
      <c r="C20" s="64"/>
      <c r="D20" s="11" t="s">
        <v>6</v>
      </c>
      <c r="E20" s="39">
        <f t="shared" si="5"/>
        <v>162852.80000000002</v>
      </c>
      <c r="F20" s="39">
        <v>161363.1</v>
      </c>
      <c r="G20" s="39">
        <v>1489.7</v>
      </c>
      <c r="H20" s="39">
        <f t="shared" si="6"/>
        <v>59725</v>
      </c>
      <c r="I20" s="38">
        <v>59579.2</v>
      </c>
      <c r="J20" s="40">
        <v>145.8</v>
      </c>
      <c r="K20" s="36">
        <f t="shared" si="3"/>
        <v>36.67422359333091</v>
      </c>
      <c r="L20" s="36">
        <f>I20/F20*100</f>
        <v>36.922443854883795</v>
      </c>
      <c r="M20" s="37">
        <f t="shared" si="4"/>
        <v>9.787205477612943</v>
      </c>
    </row>
    <row r="21" spans="1:13" ht="31.5">
      <c r="A21" s="4"/>
      <c r="B21" s="19"/>
      <c r="C21" s="65"/>
      <c r="D21" s="11" t="s">
        <v>7</v>
      </c>
      <c r="E21" s="39">
        <f t="shared" si="5"/>
        <v>3635.5</v>
      </c>
      <c r="F21" s="39">
        <v>0</v>
      </c>
      <c r="G21" s="39">
        <v>3635.5</v>
      </c>
      <c r="H21" s="39">
        <f t="shared" si="6"/>
        <v>3487.5</v>
      </c>
      <c r="I21" s="38">
        <v>0</v>
      </c>
      <c r="J21" s="40">
        <v>3487.5</v>
      </c>
      <c r="K21" s="36">
        <f t="shared" si="3"/>
        <v>95.92903314537202</v>
      </c>
      <c r="L21" s="36">
        <v>0</v>
      </c>
      <c r="M21" s="37">
        <f t="shared" si="4"/>
        <v>95.92903314537202</v>
      </c>
    </row>
    <row r="22" spans="1:13" ht="47.25">
      <c r="A22" s="28">
        <v>3</v>
      </c>
      <c r="B22" s="20" t="s">
        <v>25</v>
      </c>
      <c r="C22" s="29" t="s">
        <v>26</v>
      </c>
      <c r="D22" s="11" t="s">
        <v>8</v>
      </c>
      <c r="E22" s="39">
        <f t="shared" si="5"/>
        <v>26962.5</v>
      </c>
      <c r="F22" s="39">
        <v>0</v>
      </c>
      <c r="G22" s="39">
        <v>26962.5</v>
      </c>
      <c r="H22" s="39">
        <f t="shared" si="6"/>
        <v>19380.6</v>
      </c>
      <c r="I22" s="38">
        <v>0</v>
      </c>
      <c r="J22" s="40">
        <v>19380.6</v>
      </c>
      <c r="K22" s="36">
        <f t="shared" si="3"/>
        <v>71.8798331015299</v>
      </c>
      <c r="L22" s="36">
        <v>0</v>
      </c>
      <c r="M22" s="37">
        <f t="shared" si="4"/>
        <v>71.8798331015299</v>
      </c>
    </row>
    <row r="23" spans="1:13" ht="47.25">
      <c r="A23" s="27">
        <v>4</v>
      </c>
      <c r="B23" s="20" t="s">
        <v>27</v>
      </c>
      <c r="C23" s="29" t="s">
        <v>28</v>
      </c>
      <c r="D23" s="11" t="s">
        <v>9</v>
      </c>
      <c r="E23" s="39">
        <f t="shared" si="5"/>
        <v>339755.4</v>
      </c>
      <c r="F23" s="39">
        <v>63365.2</v>
      </c>
      <c r="G23" s="39">
        <v>276390.2</v>
      </c>
      <c r="H23" s="39">
        <f t="shared" si="6"/>
        <v>278652.7</v>
      </c>
      <c r="I23" s="38">
        <v>50373.1</v>
      </c>
      <c r="J23" s="40">
        <v>228279.6</v>
      </c>
      <c r="K23" s="36">
        <f t="shared" si="3"/>
        <v>82.0156795153219</v>
      </c>
      <c r="L23" s="36">
        <f>I23/F23*100</f>
        <v>79.49647440550966</v>
      </c>
      <c r="M23" s="37">
        <f t="shared" si="4"/>
        <v>82.5932323215512</v>
      </c>
    </row>
    <row r="24" spans="1:13" ht="15.75" customHeight="1">
      <c r="A24" s="26">
        <v>5</v>
      </c>
      <c r="B24" s="20" t="s">
        <v>29</v>
      </c>
      <c r="C24" s="56" t="s">
        <v>30</v>
      </c>
      <c r="D24" s="10" t="s">
        <v>22</v>
      </c>
      <c r="E24" s="41">
        <f aca="true" t="shared" si="8" ref="E24:J24">SUM(E25:E28)</f>
        <v>21918.5</v>
      </c>
      <c r="F24" s="41">
        <f t="shared" si="8"/>
        <v>0</v>
      </c>
      <c r="G24" s="41">
        <f t="shared" si="8"/>
        <v>21918.5</v>
      </c>
      <c r="H24" s="41">
        <f t="shared" si="8"/>
        <v>15509.5</v>
      </c>
      <c r="I24" s="41">
        <f t="shared" si="8"/>
        <v>0</v>
      </c>
      <c r="J24" s="41">
        <f t="shared" si="8"/>
        <v>15509.5</v>
      </c>
      <c r="K24" s="36">
        <f t="shared" si="3"/>
        <v>70.75986039190639</v>
      </c>
      <c r="L24" s="36">
        <v>0</v>
      </c>
      <c r="M24" s="37">
        <f t="shared" si="4"/>
        <v>70.75986039190639</v>
      </c>
    </row>
    <row r="25" spans="1:13" ht="61.5" customHeight="1">
      <c r="A25" s="5"/>
      <c r="B25" s="21"/>
      <c r="C25" s="57"/>
      <c r="D25" s="11" t="s">
        <v>0</v>
      </c>
      <c r="E25" s="39">
        <f t="shared" si="5"/>
        <v>21293.5</v>
      </c>
      <c r="F25" s="39">
        <v>0</v>
      </c>
      <c r="G25" s="39">
        <v>21293.5</v>
      </c>
      <c r="H25" s="39">
        <f t="shared" si="6"/>
        <v>15359.5</v>
      </c>
      <c r="I25" s="38">
        <v>0</v>
      </c>
      <c r="J25" s="40">
        <v>15359.5</v>
      </c>
      <c r="K25" s="36">
        <f t="shared" si="3"/>
        <v>72.13234085519055</v>
      </c>
      <c r="L25" s="36">
        <v>0</v>
      </c>
      <c r="M25" s="37">
        <f t="shared" si="4"/>
        <v>72.13234085519055</v>
      </c>
    </row>
    <row r="26" spans="1:13" ht="61.5" customHeight="1">
      <c r="A26" s="5"/>
      <c r="B26" s="21"/>
      <c r="C26" s="57"/>
      <c r="D26" s="11" t="s">
        <v>11</v>
      </c>
      <c r="E26" s="39">
        <f t="shared" si="5"/>
        <v>360</v>
      </c>
      <c r="F26" s="39">
        <v>0</v>
      </c>
      <c r="G26" s="39">
        <v>360</v>
      </c>
      <c r="H26" s="39">
        <f t="shared" si="6"/>
        <v>0</v>
      </c>
      <c r="I26" s="38">
        <v>0</v>
      </c>
      <c r="J26" s="40">
        <v>0</v>
      </c>
      <c r="K26" s="36">
        <f t="shared" si="3"/>
        <v>0</v>
      </c>
      <c r="L26" s="36">
        <v>0</v>
      </c>
      <c r="M26" s="37">
        <f t="shared" si="4"/>
        <v>0</v>
      </c>
    </row>
    <row r="27" spans="1:13" ht="31.5">
      <c r="A27" s="5"/>
      <c r="B27" s="21"/>
      <c r="C27" s="57"/>
      <c r="D27" s="11" t="s">
        <v>9</v>
      </c>
      <c r="E27" s="39">
        <f t="shared" si="5"/>
        <v>260</v>
      </c>
      <c r="F27" s="39">
        <v>0</v>
      </c>
      <c r="G27" s="39">
        <v>260</v>
      </c>
      <c r="H27" s="39">
        <f t="shared" si="6"/>
        <v>150</v>
      </c>
      <c r="I27" s="38">
        <v>0</v>
      </c>
      <c r="J27" s="40">
        <v>150</v>
      </c>
      <c r="K27" s="36">
        <f t="shared" si="3"/>
        <v>57.692307692307686</v>
      </c>
      <c r="L27" s="36">
        <v>0</v>
      </c>
      <c r="M27" s="37">
        <f t="shared" si="4"/>
        <v>57.692307692307686</v>
      </c>
    </row>
    <row r="28" spans="1:13" ht="31.5">
      <c r="A28" s="4"/>
      <c r="B28" s="22"/>
      <c r="C28" s="58"/>
      <c r="D28" s="11" t="s">
        <v>8</v>
      </c>
      <c r="E28" s="39">
        <f t="shared" si="5"/>
        <v>5</v>
      </c>
      <c r="F28" s="39">
        <v>0</v>
      </c>
      <c r="G28" s="39">
        <v>5</v>
      </c>
      <c r="H28" s="39">
        <f t="shared" si="6"/>
        <v>0</v>
      </c>
      <c r="I28" s="38">
        <v>0</v>
      </c>
      <c r="J28" s="40">
        <v>0</v>
      </c>
      <c r="K28" s="36">
        <f t="shared" si="3"/>
        <v>0</v>
      </c>
      <c r="L28" s="36">
        <v>0</v>
      </c>
      <c r="M28" s="37">
        <f t="shared" si="4"/>
        <v>0</v>
      </c>
    </row>
    <row r="29" spans="1:13" ht="15.75" customHeight="1">
      <c r="A29" s="26">
        <v>6</v>
      </c>
      <c r="B29" s="20" t="s">
        <v>31</v>
      </c>
      <c r="C29" s="56" t="s">
        <v>32</v>
      </c>
      <c r="D29" s="10" t="s">
        <v>22</v>
      </c>
      <c r="E29" s="41">
        <f aca="true" t="shared" si="9" ref="E29:J29">E30+E31</f>
        <v>28739.2</v>
      </c>
      <c r="F29" s="41">
        <f t="shared" si="9"/>
        <v>2828.8</v>
      </c>
      <c r="G29" s="41">
        <f t="shared" si="9"/>
        <v>25910.4</v>
      </c>
      <c r="H29" s="41">
        <f t="shared" si="9"/>
        <v>20513.5</v>
      </c>
      <c r="I29" s="41">
        <f t="shared" si="9"/>
        <v>1874.7</v>
      </c>
      <c r="J29" s="41">
        <f t="shared" si="9"/>
        <v>18638.8</v>
      </c>
      <c r="K29" s="36">
        <f t="shared" si="3"/>
        <v>71.37811769290725</v>
      </c>
      <c r="L29" s="36">
        <f>I29/F29*100</f>
        <v>66.27191742081448</v>
      </c>
      <c r="M29" s="37">
        <f t="shared" si="4"/>
        <v>71.9355934296653</v>
      </c>
    </row>
    <row r="30" spans="1:13" ht="47.25">
      <c r="A30" s="5"/>
      <c r="B30" s="21"/>
      <c r="C30" s="57"/>
      <c r="D30" s="11" t="s">
        <v>1</v>
      </c>
      <c r="E30" s="39">
        <f t="shared" si="5"/>
        <v>2000</v>
      </c>
      <c r="F30" s="39">
        <v>0</v>
      </c>
      <c r="G30" s="39">
        <v>2000</v>
      </c>
      <c r="H30" s="39">
        <f t="shared" si="6"/>
        <v>0</v>
      </c>
      <c r="I30" s="38">
        <v>0</v>
      </c>
      <c r="J30" s="40">
        <v>0</v>
      </c>
      <c r="K30" s="36">
        <f t="shared" si="3"/>
        <v>0</v>
      </c>
      <c r="L30" s="36">
        <v>0</v>
      </c>
      <c r="M30" s="37">
        <f t="shared" si="4"/>
        <v>0</v>
      </c>
    </row>
    <row r="31" spans="1:13" ht="47.25">
      <c r="A31" s="4"/>
      <c r="B31" s="22"/>
      <c r="C31" s="58"/>
      <c r="D31" s="11" t="s">
        <v>2</v>
      </c>
      <c r="E31" s="39">
        <f t="shared" si="5"/>
        <v>26739.2</v>
      </c>
      <c r="F31" s="39">
        <v>2828.8</v>
      </c>
      <c r="G31" s="39">
        <v>23910.4</v>
      </c>
      <c r="H31" s="39">
        <f t="shared" si="6"/>
        <v>20513.5</v>
      </c>
      <c r="I31" s="38">
        <v>1874.7</v>
      </c>
      <c r="J31" s="40">
        <v>18638.8</v>
      </c>
      <c r="K31" s="36">
        <f t="shared" si="3"/>
        <v>76.71695488271901</v>
      </c>
      <c r="L31" s="36">
        <f>I31/F31*100</f>
        <v>66.27191742081448</v>
      </c>
      <c r="M31" s="37">
        <f t="shared" si="4"/>
        <v>77.95269004282655</v>
      </c>
    </row>
    <row r="32" spans="1:13" ht="15.75" customHeight="1">
      <c r="A32" s="26">
        <v>7</v>
      </c>
      <c r="B32" s="20" t="s">
        <v>33</v>
      </c>
      <c r="C32" s="56" t="s">
        <v>50</v>
      </c>
      <c r="D32" s="10" t="s">
        <v>22</v>
      </c>
      <c r="E32" s="41">
        <f aca="true" t="shared" si="10" ref="E32:J32">E33+E34</f>
        <v>12700</v>
      </c>
      <c r="F32" s="41">
        <f t="shared" si="10"/>
        <v>500</v>
      </c>
      <c r="G32" s="41">
        <f t="shared" si="10"/>
        <v>12200</v>
      </c>
      <c r="H32" s="41">
        <f t="shared" si="10"/>
        <v>5650.2</v>
      </c>
      <c r="I32" s="41">
        <f t="shared" si="10"/>
        <v>0</v>
      </c>
      <c r="J32" s="41">
        <f t="shared" si="10"/>
        <v>5650.2</v>
      </c>
      <c r="K32" s="36">
        <f t="shared" si="3"/>
        <v>44.48976377952756</v>
      </c>
      <c r="L32" s="36">
        <v>0</v>
      </c>
      <c r="M32" s="37">
        <f t="shared" si="4"/>
        <v>46.313114754098365</v>
      </c>
    </row>
    <row r="33" spans="1:13" ht="48" customHeight="1">
      <c r="A33" s="5"/>
      <c r="B33" s="21"/>
      <c r="C33" s="57"/>
      <c r="D33" s="11" t="s">
        <v>10</v>
      </c>
      <c r="E33" s="39">
        <f t="shared" si="5"/>
        <v>5500</v>
      </c>
      <c r="F33" s="39">
        <v>500</v>
      </c>
      <c r="G33" s="39">
        <v>5000</v>
      </c>
      <c r="H33" s="39">
        <f t="shared" si="6"/>
        <v>556.8</v>
      </c>
      <c r="I33" s="38">
        <v>0</v>
      </c>
      <c r="J33" s="40">
        <v>556.8</v>
      </c>
      <c r="K33" s="36">
        <f t="shared" si="3"/>
        <v>10.123636363636363</v>
      </c>
      <c r="L33" s="36">
        <v>0</v>
      </c>
      <c r="M33" s="37">
        <f t="shared" si="4"/>
        <v>11.136</v>
      </c>
    </row>
    <row r="34" spans="1:13" ht="62.25" customHeight="1">
      <c r="A34" s="4"/>
      <c r="B34" s="22"/>
      <c r="C34" s="58"/>
      <c r="D34" s="11" t="s">
        <v>11</v>
      </c>
      <c r="E34" s="39">
        <f t="shared" si="5"/>
        <v>7200</v>
      </c>
      <c r="F34" s="39">
        <v>0</v>
      </c>
      <c r="G34" s="39">
        <v>7200</v>
      </c>
      <c r="H34" s="39">
        <f t="shared" si="6"/>
        <v>5093.4</v>
      </c>
      <c r="I34" s="38">
        <v>0</v>
      </c>
      <c r="J34" s="40">
        <v>5093.4</v>
      </c>
      <c r="K34" s="36">
        <f t="shared" si="3"/>
        <v>70.74166666666666</v>
      </c>
      <c r="L34" s="36">
        <v>0</v>
      </c>
      <c r="M34" s="37">
        <f t="shared" si="4"/>
        <v>70.74166666666666</v>
      </c>
    </row>
    <row r="35" spans="1:13" ht="15.75" customHeight="1">
      <c r="A35" s="26">
        <v>8</v>
      </c>
      <c r="B35" s="20" t="s">
        <v>34</v>
      </c>
      <c r="C35" s="56" t="s">
        <v>49</v>
      </c>
      <c r="D35" s="10" t="s">
        <v>22</v>
      </c>
      <c r="E35" s="41">
        <f aca="true" t="shared" si="11" ref="E35:J35">E36+E37</f>
        <v>73600</v>
      </c>
      <c r="F35" s="41">
        <f t="shared" si="11"/>
        <v>14450</v>
      </c>
      <c r="G35" s="41">
        <f t="shared" si="11"/>
        <v>59150</v>
      </c>
      <c r="H35" s="41">
        <f t="shared" si="11"/>
        <v>60526.299999999996</v>
      </c>
      <c r="I35" s="41">
        <f t="shared" si="11"/>
        <v>13234.1</v>
      </c>
      <c r="J35" s="41">
        <f t="shared" si="11"/>
        <v>47292.2</v>
      </c>
      <c r="K35" s="36">
        <f t="shared" si="3"/>
        <v>82.2368206521739</v>
      </c>
      <c r="L35" s="36">
        <f>I35/F35*100</f>
        <v>91.58546712802769</v>
      </c>
      <c r="M35" s="37">
        <f t="shared" si="4"/>
        <v>79.95300084530854</v>
      </c>
    </row>
    <row r="36" spans="1:13" ht="46.5" customHeight="1">
      <c r="A36" s="5"/>
      <c r="B36" s="21"/>
      <c r="C36" s="57"/>
      <c r="D36" s="11" t="s">
        <v>10</v>
      </c>
      <c r="E36" s="39">
        <f t="shared" si="5"/>
        <v>1850</v>
      </c>
      <c r="F36" s="39">
        <v>0</v>
      </c>
      <c r="G36" s="39">
        <v>1850</v>
      </c>
      <c r="H36" s="39">
        <f t="shared" si="6"/>
        <v>132.6</v>
      </c>
      <c r="I36" s="38">
        <v>0</v>
      </c>
      <c r="J36" s="40">
        <v>132.6</v>
      </c>
      <c r="K36" s="36">
        <f t="shared" si="3"/>
        <v>7.167567567567568</v>
      </c>
      <c r="L36" s="36">
        <v>0</v>
      </c>
      <c r="M36" s="37">
        <f t="shared" si="4"/>
        <v>7.167567567567568</v>
      </c>
    </row>
    <row r="37" spans="1:13" ht="63.75" customHeight="1">
      <c r="A37" s="4"/>
      <c r="B37" s="22"/>
      <c r="C37" s="58"/>
      <c r="D37" s="11" t="s">
        <v>12</v>
      </c>
      <c r="E37" s="39">
        <f t="shared" si="5"/>
        <v>71750</v>
      </c>
      <c r="F37" s="39">
        <v>14450</v>
      </c>
      <c r="G37" s="39">
        <v>57300</v>
      </c>
      <c r="H37" s="39">
        <f t="shared" si="6"/>
        <v>60393.7</v>
      </c>
      <c r="I37" s="38">
        <v>13234.1</v>
      </c>
      <c r="J37" s="40">
        <v>47159.6</v>
      </c>
      <c r="K37" s="36">
        <f t="shared" si="3"/>
        <v>84.17240418118467</v>
      </c>
      <c r="L37" s="36">
        <f>I37/F37*100</f>
        <v>91.58546712802769</v>
      </c>
      <c r="M37" s="37">
        <f t="shared" si="4"/>
        <v>82.30296684118673</v>
      </c>
    </row>
    <row r="38" spans="1:13" ht="15.75" customHeight="1">
      <c r="A38" s="26">
        <v>9</v>
      </c>
      <c r="B38" s="20" t="s">
        <v>35</v>
      </c>
      <c r="C38" s="56" t="s">
        <v>48</v>
      </c>
      <c r="D38" s="10" t="s">
        <v>22</v>
      </c>
      <c r="E38" s="41">
        <f aca="true" t="shared" si="12" ref="E38:J38">SUM(E39:E41)</f>
        <v>34857.2</v>
      </c>
      <c r="F38" s="41">
        <f t="shared" si="12"/>
        <v>1250.2</v>
      </c>
      <c r="G38" s="41">
        <f t="shared" si="12"/>
        <v>33607</v>
      </c>
      <c r="H38" s="41">
        <f t="shared" si="12"/>
        <v>3195.7</v>
      </c>
      <c r="I38" s="41">
        <f t="shared" si="12"/>
        <v>0</v>
      </c>
      <c r="J38" s="41">
        <f t="shared" si="12"/>
        <v>3195.7</v>
      </c>
      <c r="K38" s="36">
        <f t="shared" si="3"/>
        <v>9.167976773808567</v>
      </c>
      <c r="L38" s="36">
        <v>0</v>
      </c>
      <c r="M38" s="37">
        <f t="shared" si="4"/>
        <v>9.509030856666765</v>
      </c>
    </row>
    <row r="39" spans="1:13" ht="62.25" customHeight="1">
      <c r="A39" s="5"/>
      <c r="B39" s="21"/>
      <c r="C39" s="57"/>
      <c r="D39" s="11" t="s">
        <v>0</v>
      </c>
      <c r="E39" s="39">
        <f t="shared" si="5"/>
        <v>2914.9</v>
      </c>
      <c r="F39" s="39">
        <v>1250.2</v>
      </c>
      <c r="G39" s="39">
        <v>1664.7</v>
      </c>
      <c r="H39" s="39">
        <f t="shared" si="6"/>
        <v>0</v>
      </c>
      <c r="I39" s="38">
        <v>0</v>
      </c>
      <c r="J39" s="40">
        <v>0</v>
      </c>
      <c r="K39" s="36">
        <f t="shared" si="3"/>
        <v>0</v>
      </c>
      <c r="L39" s="36">
        <v>0</v>
      </c>
      <c r="M39" s="37">
        <f t="shared" si="4"/>
        <v>0</v>
      </c>
    </row>
    <row r="40" spans="1:13" ht="47.25">
      <c r="A40" s="5"/>
      <c r="B40" s="21"/>
      <c r="C40" s="57"/>
      <c r="D40" s="11" t="s">
        <v>10</v>
      </c>
      <c r="E40" s="39">
        <f t="shared" si="5"/>
        <v>18558</v>
      </c>
      <c r="F40" s="39">
        <v>0</v>
      </c>
      <c r="G40" s="39">
        <v>18558</v>
      </c>
      <c r="H40" s="39">
        <f t="shared" si="6"/>
        <v>888.5</v>
      </c>
      <c r="I40" s="38">
        <v>0</v>
      </c>
      <c r="J40" s="40">
        <v>888.5</v>
      </c>
      <c r="K40" s="36">
        <f t="shared" si="3"/>
        <v>4.787692639293027</v>
      </c>
      <c r="L40" s="36">
        <v>0</v>
      </c>
      <c r="M40" s="37">
        <f t="shared" si="4"/>
        <v>4.787692639293027</v>
      </c>
    </row>
    <row r="41" spans="1:13" ht="47.25">
      <c r="A41" s="4"/>
      <c r="B41" s="22"/>
      <c r="C41" s="58"/>
      <c r="D41" s="11" t="s">
        <v>13</v>
      </c>
      <c r="E41" s="39">
        <f t="shared" si="5"/>
        <v>13384.3</v>
      </c>
      <c r="F41" s="39">
        <v>0</v>
      </c>
      <c r="G41" s="39">
        <v>13384.3</v>
      </c>
      <c r="H41" s="39">
        <f t="shared" si="6"/>
        <v>2307.2</v>
      </c>
      <c r="I41" s="38">
        <v>0</v>
      </c>
      <c r="J41" s="40">
        <v>2307.2</v>
      </c>
      <c r="K41" s="36">
        <f t="shared" si="3"/>
        <v>17.23810733471306</v>
      </c>
      <c r="L41" s="36">
        <v>0</v>
      </c>
      <c r="M41" s="37">
        <f t="shared" si="4"/>
        <v>17.23810733471306</v>
      </c>
    </row>
    <row r="42" spans="1:13" ht="93" customHeight="1">
      <c r="A42" s="28">
        <v>10</v>
      </c>
      <c r="B42" s="20" t="s">
        <v>36</v>
      </c>
      <c r="C42" s="29" t="s">
        <v>47</v>
      </c>
      <c r="D42" s="11" t="s">
        <v>0</v>
      </c>
      <c r="E42" s="39">
        <f t="shared" si="5"/>
        <v>4000</v>
      </c>
      <c r="F42" s="39">
        <v>0</v>
      </c>
      <c r="G42" s="39">
        <v>4000</v>
      </c>
      <c r="H42" s="39">
        <f t="shared" si="6"/>
        <v>1568.5</v>
      </c>
      <c r="I42" s="38">
        <v>0</v>
      </c>
      <c r="J42" s="40">
        <v>1568.5</v>
      </c>
      <c r="K42" s="36">
        <f t="shared" si="3"/>
        <v>39.2125</v>
      </c>
      <c r="L42" s="36">
        <v>0</v>
      </c>
      <c r="M42" s="37">
        <f t="shared" si="4"/>
        <v>39.2125</v>
      </c>
    </row>
    <row r="43" spans="1:13" ht="15.75" customHeight="1">
      <c r="A43" s="26">
        <v>11</v>
      </c>
      <c r="B43" s="23" t="s">
        <v>37</v>
      </c>
      <c r="C43" s="56" t="s">
        <v>46</v>
      </c>
      <c r="D43" s="10" t="s">
        <v>22</v>
      </c>
      <c r="E43" s="41">
        <f>F43+G43</f>
        <v>29707.6</v>
      </c>
      <c r="F43" s="41">
        <f>SUM(F44:F46)</f>
        <v>8213.6</v>
      </c>
      <c r="G43" s="41">
        <f>SUM(G44:G46)</f>
        <v>21494</v>
      </c>
      <c r="H43" s="41">
        <f>I43+J43</f>
        <v>8532.1</v>
      </c>
      <c r="I43" s="41">
        <f>SUM(I44:I46)</f>
        <v>5144.8</v>
      </c>
      <c r="J43" s="41">
        <f>SUM(J44:J46)</f>
        <v>3387.2999999999997</v>
      </c>
      <c r="K43" s="36">
        <f t="shared" si="3"/>
        <v>28.720260135453557</v>
      </c>
      <c r="L43" s="36">
        <f>I43/F43*100</f>
        <v>62.63757670205513</v>
      </c>
      <c r="M43" s="37">
        <f t="shared" si="4"/>
        <v>15.759281659998138</v>
      </c>
    </row>
    <row r="44" spans="1:13" ht="63">
      <c r="A44" s="5"/>
      <c r="B44" s="24"/>
      <c r="C44" s="57"/>
      <c r="D44" s="11" t="s">
        <v>0</v>
      </c>
      <c r="E44" s="39">
        <f>SUM(F44:G44)</f>
        <v>8394.9</v>
      </c>
      <c r="F44" s="39">
        <v>7400.9</v>
      </c>
      <c r="G44" s="39">
        <v>994</v>
      </c>
      <c r="H44" s="41">
        <f>I44+J44</f>
        <v>6051.900000000001</v>
      </c>
      <c r="I44" s="38">
        <v>5144.8</v>
      </c>
      <c r="J44" s="40">
        <v>907.1</v>
      </c>
      <c r="K44" s="36">
        <f t="shared" si="3"/>
        <v>72.09019761998357</v>
      </c>
      <c r="L44" s="36">
        <f>I44/F44*100</f>
        <v>69.51586969152402</v>
      </c>
      <c r="M44" s="37">
        <f t="shared" si="4"/>
        <v>91.25754527162978</v>
      </c>
    </row>
    <row r="45" spans="1:13" ht="47.25">
      <c r="A45" s="5"/>
      <c r="B45" s="24"/>
      <c r="C45" s="57"/>
      <c r="D45" s="11" t="s">
        <v>10</v>
      </c>
      <c r="E45" s="39">
        <f>SUM(F45:G45)</f>
        <v>20500</v>
      </c>
      <c r="F45" s="39">
        <v>0</v>
      </c>
      <c r="G45" s="39">
        <v>20500</v>
      </c>
      <c r="H45" s="41">
        <f>I45+J45</f>
        <v>2480.2</v>
      </c>
      <c r="I45" s="38">
        <v>0</v>
      </c>
      <c r="J45" s="40">
        <v>2480.2</v>
      </c>
      <c r="K45" s="36">
        <f t="shared" si="3"/>
        <v>12.098536585365853</v>
      </c>
      <c r="L45" s="36">
        <v>0</v>
      </c>
      <c r="M45" s="37">
        <f t="shared" si="4"/>
        <v>12.098536585365853</v>
      </c>
    </row>
    <row r="46" spans="1:13" ht="63">
      <c r="A46" s="4"/>
      <c r="B46" s="24"/>
      <c r="C46" s="58"/>
      <c r="D46" s="11" t="s">
        <v>11</v>
      </c>
      <c r="E46" s="39">
        <f>SUM(F46:G46)</f>
        <v>812.7</v>
      </c>
      <c r="F46" s="39">
        <v>812.7</v>
      </c>
      <c r="G46" s="39">
        <v>0</v>
      </c>
      <c r="H46" s="41">
        <f>I46+J46</f>
        <v>0</v>
      </c>
      <c r="I46" s="38">
        <v>0</v>
      </c>
      <c r="J46" s="40">
        <v>0</v>
      </c>
      <c r="K46" s="36">
        <f t="shared" si="3"/>
        <v>0</v>
      </c>
      <c r="L46" s="36">
        <f>I46/F46*100</f>
        <v>0</v>
      </c>
      <c r="M46" s="37">
        <v>0</v>
      </c>
    </row>
    <row r="47" spans="1:13" ht="15.75" customHeight="1">
      <c r="A47" s="26">
        <v>12</v>
      </c>
      <c r="B47" s="23" t="s">
        <v>38</v>
      </c>
      <c r="C47" s="56" t="s">
        <v>45</v>
      </c>
      <c r="D47" s="10" t="s">
        <v>22</v>
      </c>
      <c r="E47" s="41">
        <f aca="true" t="shared" si="13" ref="E47:J47">E48+E49+E50+E51</f>
        <v>67979.3</v>
      </c>
      <c r="F47" s="41">
        <f t="shared" si="13"/>
        <v>2850</v>
      </c>
      <c r="G47" s="41">
        <f t="shared" si="13"/>
        <v>65129.3</v>
      </c>
      <c r="H47" s="41">
        <f t="shared" si="13"/>
        <v>40669.700000000004</v>
      </c>
      <c r="I47" s="41">
        <f t="shared" si="13"/>
        <v>0</v>
      </c>
      <c r="J47" s="41">
        <f t="shared" si="13"/>
        <v>40669.700000000004</v>
      </c>
      <c r="K47" s="36">
        <f t="shared" si="3"/>
        <v>59.826594272079895</v>
      </c>
      <c r="L47" s="36">
        <f>I47/F47*100</f>
        <v>0</v>
      </c>
      <c r="M47" s="37">
        <f t="shared" si="4"/>
        <v>62.44455260535581</v>
      </c>
    </row>
    <row r="48" spans="1:13" ht="31.5" customHeight="1">
      <c r="A48" s="5"/>
      <c r="B48" s="24"/>
      <c r="C48" s="57"/>
      <c r="D48" s="11" t="s">
        <v>0</v>
      </c>
      <c r="E48" s="39">
        <f t="shared" si="5"/>
        <v>60829.3</v>
      </c>
      <c r="F48" s="39">
        <v>0</v>
      </c>
      <c r="G48" s="39">
        <v>60829.3</v>
      </c>
      <c r="H48" s="39">
        <f t="shared" si="6"/>
        <v>39019.9</v>
      </c>
      <c r="I48" s="38">
        <v>0</v>
      </c>
      <c r="J48" s="40">
        <v>39019.9</v>
      </c>
      <c r="K48" s="36">
        <f t="shared" si="3"/>
        <v>64.14655437429002</v>
      </c>
      <c r="L48" s="36">
        <v>0</v>
      </c>
      <c r="M48" s="37">
        <f t="shared" si="4"/>
        <v>64.14655437429002</v>
      </c>
    </row>
    <row r="49" spans="1:13" ht="46.5" customHeight="1">
      <c r="A49" s="5"/>
      <c r="B49" s="24"/>
      <c r="C49" s="57"/>
      <c r="D49" s="11" t="s">
        <v>13</v>
      </c>
      <c r="E49" s="39">
        <f t="shared" si="5"/>
        <v>3000</v>
      </c>
      <c r="F49" s="39">
        <v>2850</v>
      </c>
      <c r="G49" s="39">
        <v>150</v>
      </c>
      <c r="H49" s="39">
        <f t="shared" si="6"/>
        <v>150</v>
      </c>
      <c r="I49" s="38">
        <v>0</v>
      </c>
      <c r="J49" s="40">
        <v>150</v>
      </c>
      <c r="K49" s="36">
        <f t="shared" si="3"/>
        <v>5</v>
      </c>
      <c r="L49" s="36">
        <f>I49/F49*100</f>
        <v>0</v>
      </c>
      <c r="M49" s="37">
        <f t="shared" si="4"/>
        <v>100</v>
      </c>
    </row>
    <row r="50" spans="1:13" ht="62.25" customHeight="1">
      <c r="A50" s="5"/>
      <c r="B50" s="24"/>
      <c r="C50" s="57"/>
      <c r="D50" s="11" t="s">
        <v>11</v>
      </c>
      <c r="E50" s="39">
        <f t="shared" si="5"/>
        <v>2650</v>
      </c>
      <c r="F50" s="39">
        <v>0</v>
      </c>
      <c r="G50" s="39">
        <v>2650</v>
      </c>
      <c r="H50" s="39">
        <f t="shared" si="6"/>
        <v>0</v>
      </c>
      <c r="I50" s="38">
        <v>0</v>
      </c>
      <c r="J50" s="40">
        <v>0</v>
      </c>
      <c r="K50" s="36">
        <f t="shared" si="3"/>
        <v>0</v>
      </c>
      <c r="L50" s="36">
        <v>0</v>
      </c>
      <c r="M50" s="37">
        <f t="shared" si="4"/>
        <v>0</v>
      </c>
    </row>
    <row r="51" spans="1:13" ht="31.5">
      <c r="A51" s="4"/>
      <c r="B51" s="24"/>
      <c r="C51" s="58"/>
      <c r="D51" s="11" t="s">
        <v>15</v>
      </c>
      <c r="E51" s="39">
        <f t="shared" si="5"/>
        <v>1500</v>
      </c>
      <c r="F51" s="39">
        <v>0</v>
      </c>
      <c r="G51" s="39">
        <v>1500</v>
      </c>
      <c r="H51" s="39">
        <f t="shared" si="6"/>
        <v>1499.8</v>
      </c>
      <c r="I51" s="38">
        <v>0</v>
      </c>
      <c r="J51" s="40">
        <v>1499.8</v>
      </c>
      <c r="K51" s="36">
        <f t="shared" si="3"/>
        <v>99.98666666666666</v>
      </c>
      <c r="L51" s="36">
        <v>0</v>
      </c>
      <c r="M51" s="37">
        <f t="shared" si="4"/>
        <v>99.98666666666666</v>
      </c>
    </row>
    <row r="52" spans="1:13" ht="15.75" customHeight="1">
      <c r="A52" s="26">
        <v>13</v>
      </c>
      <c r="B52" s="23" t="s">
        <v>39</v>
      </c>
      <c r="C52" s="56" t="s">
        <v>44</v>
      </c>
      <c r="D52" s="10" t="s">
        <v>22</v>
      </c>
      <c r="E52" s="41">
        <f aca="true" t="shared" si="14" ref="E52:J52">E53+E54+E55+E56+E57</f>
        <v>3500</v>
      </c>
      <c r="F52" s="41">
        <f t="shared" si="14"/>
        <v>3000</v>
      </c>
      <c r="G52" s="41">
        <f t="shared" si="14"/>
        <v>500</v>
      </c>
      <c r="H52" s="41">
        <f t="shared" si="14"/>
        <v>657.8</v>
      </c>
      <c r="I52" s="41">
        <f t="shared" si="14"/>
        <v>420</v>
      </c>
      <c r="J52" s="41">
        <f t="shared" si="14"/>
        <v>237.8</v>
      </c>
      <c r="K52" s="36">
        <f t="shared" si="3"/>
        <v>18.794285714285714</v>
      </c>
      <c r="L52" s="36">
        <f aca="true" t="shared" si="15" ref="L52:L57">I52/F52*100</f>
        <v>14.000000000000002</v>
      </c>
      <c r="M52" s="37">
        <f t="shared" si="4"/>
        <v>47.56</v>
      </c>
    </row>
    <row r="53" spans="1:13" ht="63">
      <c r="A53" s="5"/>
      <c r="B53" s="24"/>
      <c r="C53" s="57"/>
      <c r="D53" s="11" t="s">
        <v>0</v>
      </c>
      <c r="E53" s="39">
        <f t="shared" si="5"/>
        <v>250</v>
      </c>
      <c r="F53" s="39">
        <v>100</v>
      </c>
      <c r="G53" s="39">
        <v>150</v>
      </c>
      <c r="H53" s="39">
        <f t="shared" si="6"/>
        <v>0</v>
      </c>
      <c r="I53" s="38">
        <v>0</v>
      </c>
      <c r="J53" s="40">
        <v>0</v>
      </c>
      <c r="K53" s="36">
        <f t="shared" si="3"/>
        <v>0</v>
      </c>
      <c r="L53" s="36">
        <f t="shared" si="15"/>
        <v>0</v>
      </c>
      <c r="M53" s="37">
        <f t="shared" si="4"/>
        <v>0</v>
      </c>
    </row>
    <row r="54" spans="1:13" ht="31.5">
      <c r="A54" s="5"/>
      <c r="B54" s="24"/>
      <c r="C54" s="57"/>
      <c r="D54" s="11" t="s">
        <v>3</v>
      </c>
      <c r="E54" s="39">
        <f t="shared" si="5"/>
        <v>1925</v>
      </c>
      <c r="F54" s="39">
        <v>1920</v>
      </c>
      <c r="G54" s="39">
        <v>5</v>
      </c>
      <c r="H54" s="39">
        <f t="shared" si="6"/>
        <v>425</v>
      </c>
      <c r="I54" s="38">
        <v>420</v>
      </c>
      <c r="J54" s="40">
        <v>5</v>
      </c>
      <c r="K54" s="36">
        <f t="shared" si="3"/>
        <v>22.07792207792208</v>
      </c>
      <c r="L54" s="36">
        <f t="shared" si="15"/>
        <v>21.875</v>
      </c>
      <c r="M54" s="37">
        <f t="shared" si="4"/>
        <v>100</v>
      </c>
    </row>
    <row r="55" spans="1:13" ht="31.5">
      <c r="A55" s="5"/>
      <c r="B55" s="24"/>
      <c r="C55" s="57"/>
      <c r="D55" s="11" t="s">
        <v>4</v>
      </c>
      <c r="E55" s="39">
        <f t="shared" si="5"/>
        <v>620</v>
      </c>
      <c r="F55" s="39">
        <v>540</v>
      </c>
      <c r="G55" s="39">
        <v>80</v>
      </c>
      <c r="H55" s="39">
        <f t="shared" si="6"/>
        <v>80</v>
      </c>
      <c r="I55" s="38">
        <v>0</v>
      </c>
      <c r="J55" s="40">
        <v>80</v>
      </c>
      <c r="K55" s="36">
        <f t="shared" si="3"/>
        <v>12.903225806451612</v>
      </c>
      <c r="L55" s="36">
        <f t="shared" si="15"/>
        <v>0</v>
      </c>
      <c r="M55" s="37">
        <f t="shared" si="4"/>
        <v>100</v>
      </c>
    </row>
    <row r="56" spans="1:13" ht="47.25">
      <c r="A56" s="5"/>
      <c r="B56" s="24"/>
      <c r="C56" s="57"/>
      <c r="D56" s="11" t="s">
        <v>14</v>
      </c>
      <c r="E56" s="39">
        <f t="shared" si="5"/>
        <v>225</v>
      </c>
      <c r="F56" s="39">
        <v>200</v>
      </c>
      <c r="G56" s="39">
        <v>25</v>
      </c>
      <c r="H56" s="39">
        <f t="shared" si="6"/>
        <v>9.5</v>
      </c>
      <c r="I56" s="38">
        <v>0</v>
      </c>
      <c r="J56" s="40">
        <v>9.5</v>
      </c>
      <c r="K56" s="36">
        <f t="shared" si="3"/>
        <v>4.222222222222222</v>
      </c>
      <c r="L56" s="36">
        <f t="shared" si="15"/>
        <v>0</v>
      </c>
      <c r="M56" s="37">
        <f t="shared" si="4"/>
        <v>38</v>
      </c>
    </row>
    <row r="57" spans="1:13" ht="31.5">
      <c r="A57" s="4"/>
      <c r="B57" s="24"/>
      <c r="C57" s="58"/>
      <c r="D57" s="11" t="s">
        <v>7</v>
      </c>
      <c r="E57" s="39">
        <f t="shared" si="5"/>
        <v>480</v>
      </c>
      <c r="F57" s="39">
        <v>240</v>
      </c>
      <c r="G57" s="39">
        <v>240</v>
      </c>
      <c r="H57" s="39">
        <f t="shared" si="6"/>
        <v>143.3</v>
      </c>
      <c r="I57" s="38">
        <v>0</v>
      </c>
      <c r="J57" s="40">
        <v>143.3</v>
      </c>
      <c r="K57" s="36">
        <f t="shared" si="3"/>
        <v>29.85416666666667</v>
      </c>
      <c r="L57" s="36">
        <f t="shared" si="15"/>
        <v>0</v>
      </c>
      <c r="M57" s="37">
        <f t="shared" si="4"/>
        <v>59.70833333333334</v>
      </c>
    </row>
    <row r="58" spans="1:13" ht="110.25" customHeight="1">
      <c r="A58" s="28">
        <v>14</v>
      </c>
      <c r="B58" s="25" t="s">
        <v>40</v>
      </c>
      <c r="C58" s="29" t="s">
        <v>53</v>
      </c>
      <c r="D58" s="11" t="s">
        <v>0</v>
      </c>
      <c r="E58" s="39">
        <f t="shared" si="5"/>
        <v>18626</v>
      </c>
      <c r="F58" s="39">
        <v>0</v>
      </c>
      <c r="G58" s="39">
        <v>18626</v>
      </c>
      <c r="H58" s="39">
        <f t="shared" si="6"/>
        <v>14605.4</v>
      </c>
      <c r="I58" s="38">
        <v>0</v>
      </c>
      <c r="J58" s="36">
        <v>14605.4</v>
      </c>
      <c r="K58" s="36">
        <f t="shared" si="3"/>
        <v>78.41404488349617</v>
      </c>
      <c r="L58" s="36">
        <v>0</v>
      </c>
      <c r="M58" s="37">
        <f t="shared" si="4"/>
        <v>78.41404488349617</v>
      </c>
    </row>
    <row r="59" spans="1:13" ht="111" customHeight="1">
      <c r="A59" s="28">
        <v>15</v>
      </c>
      <c r="B59" s="25" t="s">
        <v>41</v>
      </c>
      <c r="C59" s="29" t="s">
        <v>54</v>
      </c>
      <c r="D59" s="11" t="s">
        <v>0</v>
      </c>
      <c r="E59" s="39">
        <f t="shared" si="5"/>
        <v>22560</v>
      </c>
      <c r="F59" s="39">
        <v>0</v>
      </c>
      <c r="G59" s="39">
        <v>22560</v>
      </c>
      <c r="H59" s="39">
        <f t="shared" si="6"/>
        <v>13519.2</v>
      </c>
      <c r="I59" s="38">
        <v>0</v>
      </c>
      <c r="J59" s="36">
        <v>13519.2</v>
      </c>
      <c r="K59" s="36">
        <f t="shared" si="3"/>
        <v>59.92553191489362</v>
      </c>
      <c r="L59" s="36">
        <v>0</v>
      </c>
      <c r="M59" s="37">
        <f t="shared" si="4"/>
        <v>59.92553191489362</v>
      </c>
    </row>
    <row r="60" spans="1:13" ht="15.75" customHeight="1">
      <c r="A60" s="26">
        <v>16</v>
      </c>
      <c r="B60" s="17" t="s">
        <v>42</v>
      </c>
      <c r="C60" s="63" t="s">
        <v>43</v>
      </c>
      <c r="D60" s="10" t="s">
        <v>22</v>
      </c>
      <c r="E60" s="41">
        <f aca="true" t="shared" si="16" ref="E60:J60">E61+E62+E63</f>
        <v>272652.7</v>
      </c>
      <c r="F60" s="41">
        <f t="shared" si="16"/>
        <v>265958.1</v>
      </c>
      <c r="G60" s="41">
        <f t="shared" si="16"/>
        <v>6694.6</v>
      </c>
      <c r="H60" s="39">
        <f t="shared" si="16"/>
        <v>215973.80000000002</v>
      </c>
      <c r="I60" s="39">
        <f t="shared" si="16"/>
        <v>214154.1</v>
      </c>
      <c r="J60" s="39">
        <f t="shared" si="16"/>
        <v>1819.7</v>
      </c>
      <c r="K60" s="36">
        <f t="shared" si="3"/>
        <v>79.21205254890195</v>
      </c>
      <c r="L60" s="36">
        <f>I60/F60*100</f>
        <v>80.52174383859713</v>
      </c>
      <c r="M60" s="37">
        <f t="shared" si="4"/>
        <v>27.181609058046785</v>
      </c>
    </row>
    <row r="61" spans="1:13" ht="47.25">
      <c r="A61" s="5"/>
      <c r="B61" s="18"/>
      <c r="C61" s="64"/>
      <c r="D61" s="11" t="s">
        <v>1</v>
      </c>
      <c r="E61" s="39">
        <f t="shared" si="5"/>
        <v>420</v>
      </c>
      <c r="F61" s="39">
        <v>0</v>
      </c>
      <c r="G61" s="39">
        <v>420</v>
      </c>
      <c r="H61" s="39">
        <f t="shared" si="6"/>
        <v>0</v>
      </c>
      <c r="I61" s="38">
        <v>0</v>
      </c>
      <c r="J61" s="36">
        <v>0</v>
      </c>
      <c r="K61" s="36">
        <f t="shared" si="3"/>
        <v>0</v>
      </c>
      <c r="L61" s="36">
        <v>0</v>
      </c>
      <c r="M61" s="37">
        <f t="shared" si="4"/>
        <v>0</v>
      </c>
    </row>
    <row r="62" spans="1:13" ht="47.25">
      <c r="A62" s="5"/>
      <c r="B62" s="18"/>
      <c r="C62" s="64"/>
      <c r="D62" s="11" t="s">
        <v>13</v>
      </c>
      <c r="E62" s="39">
        <f t="shared" si="5"/>
        <v>3367.2</v>
      </c>
      <c r="F62" s="39">
        <v>0</v>
      </c>
      <c r="G62" s="39">
        <v>3367.2</v>
      </c>
      <c r="H62" s="39">
        <f t="shared" si="6"/>
        <v>0</v>
      </c>
      <c r="I62" s="38">
        <v>0</v>
      </c>
      <c r="J62" s="36">
        <v>0</v>
      </c>
      <c r="K62" s="36">
        <f t="shared" si="3"/>
        <v>0</v>
      </c>
      <c r="L62" s="36">
        <v>0</v>
      </c>
      <c r="M62" s="37">
        <f t="shared" si="4"/>
        <v>0</v>
      </c>
    </row>
    <row r="63" spans="1:13" ht="31.5">
      <c r="A63" s="4"/>
      <c r="B63" s="19"/>
      <c r="C63" s="65"/>
      <c r="D63" s="11" t="s">
        <v>5</v>
      </c>
      <c r="E63" s="39">
        <f t="shared" si="5"/>
        <v>268865.5</v>
      </c>
      <c r="F63" s="39">
        <v>265958.1</v>
      </c>
      <c r="G63" s="39">
        <v>2907.4</v>
      </c>
      <c r="H63" s="39">
        <f t="shared" si="6"/>
        <v>215973.80000000002</v>
      </c>
      <c r="I63" s="38">
        <v>214154.1</v>
      </c>
      <c r="J63" s="36">
        <v>1819.7</v>
      </c>
      <c r="K63" s="36">
        <f t="shared" si="3"/>
        <v>80.32782190351682</v>
      </c>
      <c r="L63" s="36">
        <f>I63/F63*100</f>
        <v>80.52174383859713</v>
      </c>
      <c r="M63" s="37">
        <f t="shared" si="4"/>
        <v>62.58856710462957</v>
      </c>
    </row>
    <row r="64" spans="1:13" ht="15.75" customHeight="1">
      <c r="A64" s="26">
        <v>17</v>
      </c>
      <c r="B64" s="17" t="s">
        <v>62</v>
      </c>
      <c r="C64" s="63" t="s">
        <v>63</v>
      </c>
      <c r="D64" s="10" t="s">
        <v>22</v>
      </c>
      <c r="E64" s="41">
        <f aca="true" t="shared" si="17" ref="E64:J64">SUM(E65:E68)</f>
        <v>7813.6</v>
      </c>
      <c r="F64" s="41">
        <f t="shared" si="17"/>
        <v>0</v>
      </c>
      <c r="G64" s="41">
        <f t="shared" si="17"/>
        <v>7813.6</v>
      </c>
      <c r="H64" s="41">
        <f t="shared" si="17"/>
        <v>3838.5</v>
      </c>
      <c r="I64" s="41">
        <f t="shared" si="17"/>
        <v>0</v>
      </c>
      <c r="J64" s="41">
        <f t="shared" si="17"/>
        <v>3838.5</v>
      </c>
      <c r="K64" s="36">
        <f>H64/E64*100</f>
        <v>49.12588307566295</v>
      </c>
      <c r="L64" s="36">
        <v>0</v>
      </c>
      <c r="M64" s="37">
        <f>J64/G64*100</f>
        <v>49.12588307566295</v>
      </c>
    </row>
    <row r="65" spans="1:13" ht="63">
      <c r="A65" s="5"/>
      <c r="B65" s="18"/>
      <c r="C65" s="64"/>
      <c r="D65" s="11" t="s">
        <v>11</v>
      </c>
      <c r="E65" s="39">
        <f>F65+G65</f>
        <v>1989</v>
      </c>
      <c r="F65" s="39">
        <v>0</v>
      </c>
      <c r="G65" s="39">
        <v>1989</v>
      </c>
      <c r="H65" s="39">
        <f>I65+J65</f>
        <v>0</v>
      </c>
      <c r="I65" s="38">
        <v>0</v>
      </c>
      <c r="J65" s="36">
        <v>0</v>
      </c>
      <c r="K65" s="36">
        <f>H65/E65*100</f>
        <v>0</v>
      </c>
      <c r="L65" s="36">
        <v>0</v>
      </c>
      <c r="M65" s="37">
        <f>J65/G65*100</f>
        <v>0</v>
      </c>
    </row>
    <row r="66" spans="1:13" ht="31.5">
      <c r="A66" s="5"/>
      <c r="B66" s="18"/>
      <c r="C66" s="64"/>
      <c r="D66" s="11" t="s">
        <v>3</v>
      </c>
      <c r="E66" s="39">
        <f>F66+G66</f>
        <v>4650</v>
      </c>
      <c r="F66" s="39"/>
      <c r="G66" s="39">
        <v>4650</v>
      </c>
      <c r="H66" s="39">
        <f>I66+J66</f>
        <v>3625.1</v>
      </c>
      <c r="I66" s="38">
        <v>0</v>
      </c>
      <c r="J66" s="36">
        <v>3625.1</v>
      </c>
      <c r="K66" s="36">
        <f>H66/E66*100</f>
        <v>77.95913978494623</v>
      </c>
      <c r="L66" s="36">
        <v>0</v>
      </c>
      <c r="M66" s="37">
        <f>J66/G66*100</f>
        <v>77.95913978494623</v>
      </c>
    </row>
    <row r="67" spans="1:13" ht="31.5">
      <c r="A67" s="5"/>
      <c r="B67" s="18"/>
      <c r="C67" s="64"/>
      <c r="D67" s="11" t="s">
        <v>4</v>
      </c>
      <c r="E67" s="39">
        <f>F67+G67</f>
        <v>976.3</v>
      </c>
      <c r="F67" s="39">
        <v>0</v>
      </c>
      <c r="G67" s="39">
        <v>976.3</v>
      </c>
      <c r="H67" s="39">
        <f>I67+J67</f>
        <v>213.4</v>
      </c>
      <c r="I67" s="38">
        <v>0</v>
      </c>
      <c r="J67" s="36">
        <v>213.4</v>
      </c>
      <c r="K67" s="36">
        <f>H67/E67*100</f>
        <v>21.858035439926255</v>
      </c>
      <c r="L67" s="36">
        <v>0</v>
      </c>
      <c r="M67" s="37">
        <f>J67/G67*100</f>
        <v>21.858035439926255</v>
      </c>
    </row>
    <row r="68" spans="1:13" ht="47.25">
      <c r="A68" s="4"/>
      <c r="B68" s="19"/>
      <c r="C68" s="65"/>
      <c r="D68" s="11" t="s">
        <v>14</v>
      </c>
      <c r="E68" s="39">
        <f>F68+G68</f>
        <v>198.3</v>
      </c>
      <c r="F68" s="39">
        <v>0</v>
      </c>
      <c r="G68" s="39">
        <v>198.3</v>
      </c>
      <c r="H68" s="39">
        <f>I68+J68</f>
        <v>0</v>
      </c>
      <c r="I68" s="38">
        <v>0</v>
      </c>
      <c r="J68" s="36">
        <v>0</v>
      </c>
      <c r="K68" s="36">
        <f>H68/E68*100</f>
        <v>0</v>
      </c>
      <c r="L68" s="36">
        <v>0</v>
      </c>
      <c r="M68" s="37">
        <f>J68/G68*100</f>
        <v>0</v>
      </c>
    </row>
    <row r="69" spans="1:13" ht="15.75">
      <c r="A69" s="45"/>
      <c r="B69" s="24"/>
      <c r="C69" s="44"/>
      <c r="D69" s="46"/>
      <c r="E69" s="47"/>
      <c r="F69" s="47"/>
      <c r="G69" s="47"/>
      <c r="H69" s="47"/>
      <c r="I69" s="47"/>
      <c r="J69" s="48"/>
      <c r="K69" s="48"/>
      <c r="L69" s="48"/>
      <c r="M69" s="49"/>
    </row>
  </sheetData>
  <sheetProtection/>
  <autoFilter ref="A8:AQ68"/>
  <mergeCells count="26">
    <mergeCell ref="C64:C68"/>
    <mergeCell ref="C24:C28"/>
    <mergeCell ref="C29:C31"/>
    <mergeCell ref="A4:M4"/>
    <mergeCell ref="C60:C63"/>
    <mergeCell ref="C52:C57"/>
    <mergeCell ref="C47:C51"/>
    <mergeCell ref="C43:C46"/>
    <mergeCell ref="C38:C41"/>
    <mergeCell ref="C35:C37"/>
    <mergeCell ref="I6:J6"/>
    <mergeCell ref="L6:M6"/>
    <mergeCell ref="D6:D7"/>
    <mergeCell ref="C32:C34"/>
    <mergeCell ref="A1:M1"/>
    <mergeCell ref="A2:M2"/>
    <mergeCell ref="A3:M3"/>
    <mergeCell ref="K6:K7"/>
    <mergeCell ref="C10:C13"/>
    <mergeCell ref="C14:C21"/>
    <mergeCell ref="C6:C7"/>
    <mergeCell ref="B6:B7"/>
    <mergeCell ref="A6:A7"/>
    <mergeCell ref="F6:G6"/>
    <mergeCell ref="E6:E7"/>
    <mergeCell ref="H6:H7"/>
  </mergeCells>
  <printOptions/>
  <pageMargins left="0.6299212598425197" right="0.5905511811023623" top="1.1811023622047245" bottom="0.3937007874015748" header="0.7480314960629921" footer="0.5118110236220472"/>
  <pageSetup horizontalDpi="600" verticalDpi="600" orientation="landscape" paperSize="9" scale="82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2014-11-10T06:18:20Z</cp:lastPrinted>
  <dcterms:created xsi:type="dcterms:W3CDTF">2014-07-04T13:22:28Z</dcterms:created>
  <dcterms:modified xsi:type="dcterms:W3CDTF">2014-11-10T06:54:33Z</dcterms:modified>
  <cp:category/>
  <cp:version/>
  <cp:contentType/>
  <cp:contentStatus/>
</cp:coreProperties>
</file>