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450" yWindow="-270" windowWidth="15135" windowHeight="12570" tabRatio="738"/>
  </bookViews>
  <sheets>
    <sheet name="Нацпроекты" sheetId="185" r:id="rId1"/>
  </sheets>
  <definedNames>
    <definedName name="__bookmark_2">#REF!</definedName>
    <definedName name="_xlnm._FilterDatabase" localSheetId="0" hidden="1">Нацпроекты!$A$7:$K$59</definedName>
    <definedName name="_xlnm.Print_Area" localSheetId="0">Нацпроекты!$A$1:$J$59</definedName>
  </definedNames>
  <calcPr calcId="145621"/>
</workbook>
</file>

<file path=xl/calcChain.xml><?xml version="1.0" encoding="utf-8"?>
<calcChain xmlns="http://schemas.openxmlformats.org/spreadsheetml/2006/main">
  <c r="J56" i="185" l="1"/>
  <c r="J13" i="185" l="1"/>
  <c r="J9" i="185" s="1"/>
  <c r="J14" i="185"/>
  <c r="J10" i="185" s="1"/>
  <c r="J15" i="185"/>
  <c r="J11" i="185" s="1"/>
  <c r="H39" i="185" l="1"/>
  <c r="H38" i="185"/>
  <c r="H37" i="185"/>
  <c r="H44" i="185"/>
  <c r="H36" i="185" l="1"/>
  <c r="H17" i="185"/>
  <c r="H13" i="185" s="1"/>
  <c r="H18" i="185"/>
  <c r="H14" i="185" s="1"/>
  <c r="H19" i="185"/>
  <c r="H15" i="185" s="1"/>
  <c r="H51" i="185" l="1"/>
  <c r="G49" i="185"/>
  <c r="G48" i="185" s="1"/>
  <c r="H20" i="185"/>
  <c r="H24" i="185"/>
  <c r="G31" i="185"/>
  <c r="H31" i="185"/>
  <c r="H29" i="185"/>
  <c r="H30" i="185"/>
  <c r="G38" i="185"/>
  <c r="G30" i="185" s="1"/>
  <c r="G37" i="185"/>
  <c r="G29" i="185" s="1"/>
  <c r="H28" i="185" l="1"/>
  <c r="G28" i="185"/>
  <c r="I22" i="185"/>
  <c r="I21" i="185"/>
  <c r="I30" i="185" l="1"/>
  <c r="I29" i="185"/>
  <c r="I26" i="185"/>
  <c r="I25" i="185"/>
  <c r="I34" i="185"/>
  <c r="I33" i="185"/>
  <c r="I42" i="185"/>
  <c r="I41" i="185"/>
  <c r="I38" i="185"/>
  <c r="I37" i="185"/>
  <c r="I46" i="185"/>
  <c r="I45" i="185"/>
  <c r="H53" i="185"/>
  <c r="H58" i="185"/>
  <c r="H57" i="185"/>
  <c r="G56" i="185"/>
  <c r="G44" i="185"/>
  <c r="G40" i="185"/>
  <c r="H40" i="185"/>
  <c r="G36" i="185"/>
  <c r="G32" i="185"/>
  <c r="H32" i="185"/>
  <c r="G24" i="185"/>
  <c r="G20" i="185"/>
  <c r="G19" i="185" s="1"/>
  <c r="I20" i="185"/>
  <c r="I19" i="185" s="1"/>
  <c r="I18" i="185" s="1"/>
  <c r="I17" i="185" s="1"/>
  <c r="I16" i="185" s="1"/>
  <c r="H16" i="185"/>
  <c r="G52" i="185"/>
  <c r="F51" i="185"/>
  <c r="F50" i="185"/>
  <c r="F49" i="185"/>
  <c r="F56" i="185"/>
  <c r="H11" i="185"/>
  <c r="H56" i="185" l="1"/>
  <c r="I32" i="185"/>
  <c r="H52" i="185"/>
  <c r="H49" i="185"/>
  <c r="H9" i="185" s="1"/>
  <c r="I58" i="185"/>
  <c r="H50" i="185"/>
  <c r="I50" i="185" s="1"/>
  <c r="G15" i="185"/>
  <c r="G11" i="185" s="1"/>
  <c r="G18" i="185"/>
  <c r="H12" i="185"/>
  <c r="I28" i="185"/>
  <c r="I36" i="185"/>
  <c r="I40" i="185"/>
  <c r="I13" i="185"/>
  <c r="I15" i="185"/>
  <c r="I11" i="185" s="1"/>
  <c r="I14" i="185"/>
  <c r="I24" i="185"/>
  <c r="I44" i="185"/>
  <c r="I49" i="185"/>
  <c r="I57" i="185"/>
  <c r="F48" i="185"/>
  <c r="I56" i="185" l="1"/>
  <c r="I54" i="185" s="1"/>
  <c r="I53" i="185" s="1"/>
  <c r="I52" i="185" s="1"/>
  <c r="I9" i="185"/>
  <c r="I10" i="185"/>
  <c r="H48" i="185"/>
  <c r="J48" i="185" s="1"/>
  <c r="H10" i="185"/>
  <c r="H8" i="185" s="1"/>
  <c r="G17" i="185"/>
  <c r="G14" i="185"/>
  <c r="G10" i="185" s="1"/>
  <c r="I12" i="185"/>
  <c r="I48" i="185"/>
  <c r="I8" i="185" l="1"/>
  <c r="G13" i="185"/>
  <c r="G16" i="185"/>
  <c r="F17" i="185"/>
  <c r="F13" i="185" s="1"/>
  <c r="F18" i="185"/>
  <c r="F14" i="185" s="1"/>
  <c r="F19" i="185"/>
  <c r="F15" i="185" s="1"/>
  <c r="G9" i="185" l="1"/>
  <c r="G8" i="185" s="1"/>
  <c r="G12" i="185"/>
  <c r="F32" i="185"/>
  <c r="J32" i="185" s="1"/>
  <c r="F52" i="185" l="1"/>
  <c r="J52" i="185" s="1"/>
  <c r="F39" i="185"/>
  <c r="F38" i="185"/>
  <c r="F37" i="185"/>
  <c r="F44" i="185"/>
  <c r="J44" i="185" s="1"/>
  <c r="F40" i="185"/>
  <c r="J40" i="185" s="1"/>
  <c r="F29" i="185" l="1"/>
  <c r="F9" i="185" s="1"/>
  <c r="F30" i="185"/>
  <c r="F31" i="185"/>
  <c r="F11" i="185" s="1"/>
  <c r="F36" i="185"/>
  <c r="J36" i="185" s="1"/>
  <c r="F20" i="185"/>
  <c r="J20" i="185" s="1"/>
  <c r="F28" i="185" l="1"/>
  <c r="J28" i="185" s="1"/>
  <c r="F10" i="185"/>
  <c r="F8" i="185" s="1"/>
  <c r="J8" i="185" s="1"/>
  <c r="F24" i="185"/>
  <c r="J24" i="185" s="1"/>
  <c r="F12" i="185"/>
  <c r="J12" i="185" s="1"/>
  <c r="F16" i="185"/>
  <c r="J16" i="185" s="1"/>
</calcChain>
</file>

<file path=xl/sharedStrings.xml><?xml version="1.0" encoding="utf-8"?>
<sst xmlns="http://schemas.openxmlformats.org/spreadsheetml/2006/main" count="112" uniqueCount="56">
  <si>
    <t>№ п/п</t>
  </si>
  <si>
    <t>управление образования</t>
  </si>
  <si>
    <t>управление культуры</t>
  </si>
  <si>
    <t>управление капитального строительства</t>
  </si>
  <si>
    <t>Наименование</t>
  </si>
  <si>
    <t>Главный распорядитель бюджетных средств</t>
  </si>
  <si>
    <t>Код федераль-ного проекта</t>
  </si>
  <si>
    <t>Всего</t>
  </si>
  <si>
    <t>A1</t>
  </si>
  <si>
    <t>всего</t>
  </si>
  <si>
    <t>1.1</t>
  </si>
  <si>
    <t>2</t>
  </si>
  <si>
    <t>E1</t>
  </si>
  <si>
    <t>3</t>
  </si>
  <si>
    <t>местный бюджет</t>
  </si>
  <si>
    <t>краевой бюджет</t>
  </si>
  <si>
    <t>Модернизация муниципальных библиотек на основе модельного стандарта</t>
  </si>
  <si>
    <t>Организация предоставления дополнительного образования детей в муниципальных образовательных организациях в части оснащения образовательных организаций в сфере культуры музыкальными инструментами, оборудованием и учебными материалами в рамках реализации регионального проекта "Культурная среда" (музыкальные инструменты и учебная литература для МБУ ДО ДШИ № 1)</t>
  </si>
  <si>
    <t>EВ</t>
  </si>
  <si>
    <t>3.1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</si>
  <si>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</si>
  <si>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</si>
  <si>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F1</t>
  </si>
  <si>
    <t xml:space="preserve">Национальный проект "Образование" </t>
  </si>
  <si>
    <t>2.1</t>
  </si>
  <si>
    <t>2.2</t>
  </si>
  <si>
    <t>2.2.1</t>
  </si>
  <si>
    <t>2.2.2</t>
  </si>
  <si>
    <t>Национальный проект "Жилье и городская среда"</t>
  </si>
  <si>
    <t>Федеральный проект "Жилье"/ Государственная программа Краснодарского края "Комплексное и устойчивое развитие Краснодарского края в сфере строительства и архитектуры"/ Муниципальная программа "Комплексное и устойчивое развитие муниципального образования город-курорт Анапа в сфере строительства и архитектуры"/ Стимулирование программ развития жилищного строительства субъектов Российской Федерации/ Напорный канализационный коллектор очищенных сточных вод Ду-1000 мм от очистных сооружений канализации до камеры гашения на Высоком берегу г. Анапа</t>
  </si>
  <si>
    <t>F</t>
  </si>
  <si>
    <t>E</t>
  </si>
  <si>
    <t>Национальный проект "Культура"</t>
  </si>
  <si>
    <t>Федеральный проект "Культурная среда"/ Государственная программа Краснодарского края "Развитие культуры"/ Муниципальная программа "Развитие культуры"</t>
  </si>
  <si>
    <t>A</t>
  </si>
  <si>
    <t>Федеральный проект "Современная школа" / Государственная программа Краснодарского края "Развитие общественной инфраструктуры"/Муниципальная программа "Развитие образования в муниципальном образовании город-курорт Анапа" /Общеобразовательная школа на 1550 школьных мест по адресу: г.Анапа, с. Цибанобалка, ул. Садовая, 1л</t>
  </si>
  <si>
    <t>Уровень бюджета</t>
  </si>
  <si>
    <t>федеральный бюджет</t>
  </si>
  <si>
    <t>ИНФОРМАЦИЯ</t>
  </si>
  <si>
    <t>предусмотренных на реализацию национальных проектов</t>
  </si>
  <si>
    <t xml:space="preserve">о расходах бюджета муниципального образования город-курорт Анапа, </t>
  </si>
  <si>
    <t xml:space="preserve">Федеральный проект "Патриотическое воспитание граждан Российской Федерации" / Государственная программа Краснодарского края "Развитие образования"/ Муниципальная программа "Развитие образования в муниципальном образовании город-курорт Анапа" </t>
  </si>
  <si>
    <t>1.1.1</t>
  </si>
  <si>
    <t>1.1.2</t>
  </si>
  <si>
    <t>ПОФ, доведенные ИОГВ КК</t>
  </si>
  <si>
    <t>исполнено</t>
  </si>
  <si>
    <t>остаток ПОФ</t>
  </si>
  <si>
    <t>Утверждено</t>
  </si>
  <si>
    <t>Процент исполнения к плановым назначениям, %</t>
  </si>
  <si>
    <t>(тыс. рублей)</t>
  </si>
  <si>
    <t>3.2</t>
  </si>
  <si>
    <t xml:space="preserve">Федеральный проект "Формирование комфортной городской среды"/ Государственная программа Краснодарского края "Формирование современной городской среды"/ Муниципальная программа "Формирование современной городской среды на территории муниципального образования город-курорт Анапа"/ Театральная площадь и прилегающие территории по ул. Астраханской, 2 в г. Анапа </t>
  </si>
  <si>
    <t>управление жилищно-коммунального хозяйства</t>
  </si>
  <si>
    <t>F2</t>
  </si>
  <si>
    <t>на 31 марта 2024 г.</t>
  </si>
  <si>
    <t>на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</si>
</sst>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0.0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theme="1"/>
      <name val="Times New Roman"/>
      <family val="2"/>
      <charset val="204"/>
    </font>
    <font>
      <sz val="10"/>
      <color indexed="6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gradientFill type="path">
        <stop position="0">
          <color rgb="FFDE8C08"/>
        </stop>
        <stop position="1">
          <color rgb="FFEF775B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FF80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4">
    <xf numFmtId="0" fontId="0" fillId="0" borderId="0"/>
    <xf numFmtId="0" fontId="6" fillId="0" borderId="2" applyNumberFormat="0">
      <alignment horizontal="right" vertical="top"/>
      <protection locked="0"/>
    </xf>
    <xf numFmtId="0" fontId="6" fillId="0" borderId="2" applyNumberFormat="0">
      <alignment horizontal="right" vertical="top"/>
    </xf>
    <xf numFmtId="49" fontId="6" fillId="2" borderId="2">
      <alignment horizontal="left" vertical="top"/>
    </xf>
    <xf numFmtId="0" fontId="6" fillId="3" borderId="2">
      <alignment horizontal="left" vertical="top" wrapText="1"/>
    </xf>
    <xf numFmtId="0" fontId="6" fillId="4" borderId="2">
      <alignment horizontal="center" vertical="top" wrapText="1"/>
    </xf>
    <xf numFmtId="0" fontId="6" fillId="5" borderId="2">
      <alignment horizontal="center" vertical="top" wrapText="1"/>
    </xf>
    <xf numFmtId="0" fontId="6" fillId="6" borderId="2">
      <alignment horizontal="left" vertical="top" wrapText="1"/>
    </xf>
    <xf numFmtId="0" fontId="6" fillId="0" borderId="0" applyFont="0"/>
    <xf numFmtId="0" fontId="7" fillId="0" borderId="0"/>
    <xf numFmtId="0" fontId="7" fillId="0" borderId="0"/>
    <xf numFmtId="0" fontId="8" fillId="0" borderId="0"/>
    <xf numFmtId="49" fontId="9" fillId="7" borderId="2">
      <alignment horizontal="left" vertical="top" wrapText="1"/>
    </xf>
    <xf numFmtId="0" fontId="6" fillId="6" borderId="2">
      <alignment horizontal="left" vertical="top" wrapText="1"/>
    </xf>
    <xf numFmtId="0" fontId="12" fillId="0" borderId="0"/>
    <xf numFmtId="0" fontId="5" fillId="0" borderId="0"/>
    <xf numFmtId="0" fontId="4" fillId="0" borderId="0"/>
    <xf numFmtId="0" fontId="3" fillId="0" borderId="0"/>
    <xf numFmtId="0" fontId="7" fillId="0" borderId="0"/>
    <xf numFmtId="0" fontId="6" fillId="0" borderId="0"/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10" fillId="0" borderId="4" applyAlignment="0">
      <alignment horizontal="center" vertical="center" wrapText="1"/>
    </xf>
    <xf numFmtId="0" fontId="14" fillId="9" borderId="5" applyBorder="0" applyAlignment="0">
      <alignment horizontal="center" vertical="center" wrapText="1"/>
    </xf>
    <xf numFmtId="0" fontId="6" fillId="10" borderId="6" applyFont="0" applyBorder="0" applyAlignment="0">
      <alignment horizontal="center" vertical="center" wrapText="1"/>
    </xf>
    <xf numFmtId="164" fontId="6" fillId="0" borderId="0" applyFont="0" applyFill="0" applyBorder="0" applyAlignment="0" applyProtection="0"/>
    <xf numFmtId="0" fontId="1" fillId="0" borderId="0"/>
    <xf numFmtId="0" fontId="15" fillId="0" borderId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9" borderId="0" applyNumberFormat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9" applyNumberFormat="0" applyAlignment="0" applyProtection="0"/>
    <xf numFmtId="0" fontId="19" fillId="35" borderId="10" applyNumberFormat="0" applyAlignment="0" applyProtection="0"/>
    <xf numFmtId="0" fontId="20" fillId="35" borderId="9" applyNumberFormat="0" applyAlignment="0" applyProtection="0"/>
    <xf numFmtId="0" fontId="21" fillId="0" borderId="7" applyNumberFormat="0" applyFill="0" applyAlignment="0" applyProtection="0"/>
    <xf numFmtId="0" fontId="22" fillId="0" borderId="14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36" borderId="11" applyNumberFormat="0" applyAlignment="0" applyProtection="0"/>
    <xf numFmtId="0" fontId="26" fillId="0" borderId="0" applyNumberFormat="0" applyFill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39" borderId="12" applyNumberFormat="0" applyFon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0" borderId="0" applyNumberFormat="0" applyBorder="0" applyAlignment="0" applyProtection="0"/>
    <xf numFmtId="0" fontId="6" fillId="0" borderId="0"/>
    <xf numFmtId="0" fontId="6" fillId="0" borderId="0"/>
    <xf numFmtId="0" fontId="14" fillId="41" borderId="0" applyFont="0" applyAlignment="0">
      <alignment horizontal="center" vertical="center" wrapText="1"/>
    </xf>
    <xf numFmtId="0" fontId="6" fillId="0" borderId="0" applyFon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37" fillId="0" borderId="0" xfId="0" applyFont="1"/>
    <xf numFmtId="0" fontId="37" fillId="8" borderId="1" xfId="105" applyFont="1" applyFill="1" applyBorder="1" applyAlignment="1">
      <alignment vertical="center" wrapText="1"/>
    </xf>
    <xf numFmtId="0" fontId="37" fillId="8" borderId="1" xfId="105" applyFont="1" applyFill="1" applyBorder="1" applyAlignment="1">
      <alignment horizontal="center" vertical="center" wrapText="1"/>
    </xf>
    <xf numFmtId="0" fontId="39" fillId="8" borderId="1" xfId="106" applyFont="1" applyFill="1" applyBorder="1" applyAlignment="1">
      <alignment horizontal="left" vertical="top" wrapText="1"/>
    </xf>
    <xf numFmtId="169" fontId="37" fillId="0" borderId="0" xfId="0" applyNumberFormat="1" applyFont="1"/>
    <xf numFmtId="0" fontId="39" fillId="8" borderId="4" xfId="106" applyFont="1" applyFill="1" applyBorder="1" applyAlignment="1">
      <alignment horizontal="left" vertical="top" wrapText="1"/>
    </xf>
    <xf numFmtId="0" fontId="39" fillId="8" borderId="18" xfId="106" applyFont="1" applyFill="1" applyBorder="1" applyAlignment="1">
      <alignment horizontal="left" vertical="top" wrapText="1"/>
    </xf>
    <xf numFmtId="0" fontId="37" fillId="8" borderId="4" xfId="105" applyFont="1" applyFill="1" applyBorder="1" applyAlignment="1">
      <alignment vertical="center" wrapText="1"/>
    </xf>
    <xf numFmtId="0" fontId="37" fillId="8" borderId="4" xfId="105" applyFont="1" applyFill="1" applyBorder="1" applyAlignment="1">
      <alignment horizontal="center" vertical="center" wrapText="1"/>
    </xf>
    <xf numFmtId="0" fontId="39" fillId="8" borderId="17" xfId="106" applyFont="1" applyFill="1" applyBorder="1" applyAlignment="1">
      <alignment horizontal="left" vertical="top" wrapText="1"/>
    </xf>
    <xf numFmtId="0" fontId="39" fillId="8" borderId="0" xfId="106" applyFont="1" applyFill="1" applyBorder="1" applyAlignment="1">
      <alignment horizontal="left" vertical="top" wrapText="1"/>
    </xf>
    <xf numFmtId="0" fontId="37" fillId="8" borderId="17" xfId="105" applyFont="1" applyFill="1" applyBorder="1" applyAlignment="1">
      <alignment vertical="center" wrapText="1"/>
    </xf>
    <xf numFmtId="0" fontId="37" fillId="8" borderId="17" xfId="105" applyFont="1" applyFill="1" applyBorder="1" applyAlignment="1">
      <alignment horizontal="center" vertical="center" wrapText="1"/>
    </xf>
    <xf numFmtId="0" fontId="39" fillId="8" borderId="3" xfId="106" applyFont="1" applyFill="1" applyBorder="1" applyAlignment="1">
      <alignment horizontal="left" vertical="top" wrapText="1"/>
    </xf>
    <xf numFmtId="0" fontId="39" fillId="8" borderId="19" xfId="106" applyFont="1" applyFill="1" applyBorder="1" applyAlignment="1">
      <alignment horizontal="left" vertical="top" wrapText="1"/>
    </xf>
    <xf numFmtId="0" fontId="37" fillId="8" borderId="3" xfId="105" applyFont="1" applyFill="1" applyBorder="1" applyAlignment="1">
      <alignment vertical="center" wrapText="1"/>
    </xf>
    <xf numFmtId="0" fontId="37" fillId="8" borderId="3" xfId="105" applyFont="1" applyFill="1" applyBorder="1" applyAlignment="1">
      <alignment horizontal="center" vertical="center" wrapText="1"/>
    </xf>
    <xf numFmtId="0" fontId="37" fillId="0" borderId="0" xfId="105" applyFont="1" applyFill="1"/>
    <xf numFmtId="49" fontId="37" fillId="8" borderId="4" xfId="105" applyNumberFormat="1" applyFont="1" applyFill="1" applyBorder="1" applyAlignment="1">
      <alignment horizontal="center" vertical="top" wrapText="1"/>
    </xf>
    <xf numFmtId="49" fontId="37" fillId="8" borderId="17" xfId="105" applyNumberFormat="1" applyFont="1" applyFill="1" applyBorder="1" applyAlignment="1">
      <alignment horizontal="center" vertical="top" wrapText="1"/>
    </xf>
    <xf numFmtId="49" fontId="37" fillId="8" borderId="3" xfId="105" applyNumberFormat="1" applyFont="1" applyFill="1" applyBorder="1" applyAlignment="1">
      <alignment horizontal="center" vertical="top" wrapText="1"/>
    </xf>
    <xf numFmtId="0" fontId="37" fillId="0" borderId="1" xfId="105" applyFont="1" applyFill="1" applyBorder="1" applyAlignment="1">
      <alignment horizontal="center" vertical="top" wrapText="1"/>
    </xf>
    <xf numFmtId="0" fontId="37" fillId="8" borderId="1" xfId="105" applyFont="1" applyFill="1" applyBorder="1" applyAlignment="1">
      <alignment horizontal="center" vertical="top" wrapText="1"/>
    </xf>
    <xf numFmtId="0" fontId="39" fillId="8" borderId="15" xfId="106" applyFont="1" applyFill="1" applyBorder="1" applyAlignment="1">
      <alignment vertical="top" wrapText="1"/>
    </xf>
    <xf numFmtId="0" fontId="39" fillId="8" borderId="16" xfId="106" applyFont="1" applyFill="1" applyBorder="1" applyAlignment="1">
      <alignment vertical="top" wrapText="1"/>
    </xf>
    <xf numFmtId="0" fontId="41" fillId="8" borderId="1" xfId="0" applyFont="1" applyFill="1" applyBorder="1" applyAlignment="1">
      <alignment horizontal="center" vertical="center" wrapText="1"/>
    </xf>
    <xf numFmtId="0" fontId="41" fillId="8" borderId="0" xfId="0" applyFont="1" applyFill="1"/>
    <xf numFmtId="0" fontId="44" fillId="8" borderId="0" xfId="0" applyFont="1" applyFill="1"/>
    <xf numFmtId="0" fontId="37" fillId="8" borderId="1" xfId="105" applyFont="1" applyFill="1" applyBorder="1" applyAlignment="1">
      <alignment horizontal="center" vertical="top" wrapText="1"/>
    </xf>
    <xf numFmtId="0" fontId="37" fillId="0" borderId="1" xfId="0" applyFont="1" applyBorder="1"/>
    <xf numFmtId="0" fontId="45" fillId="8" borderId="1" xfId="21" applyFont="1" applyFill="1" applyBorder="1" applyAlignment="1">
      <alignment horizontal="center" vertical="center" wrapText="1"/>
    </xf>
    <xf numFmtId="0" fontId="45" fillId="8" borderId="1" xfId="21" applyFont="1" applyFill="1" applyBorder="1" applyAlignment="1">
      <alignment horizontal="center" vertical="center"/>
    </xf>
    <xf numFmtId="165" fontId="42" fillId="8" borderId="1" xfId="106" applyNumberFormat="1" applyFont="1" applyFill="1" applyBorder="1" applyAlignment="1">
      <alignment vertical="justify" wrapText="1"/>
    </xf>
    <xf numFmtId="165" fontId="41" fillId="8" borderId="1" xfId="105" applyNumberFormat="1" applyFont="1" applyFill="1" applyBorder="1" applyAlignment="1">
      <alignment vertical="justify" wrapText="1"/>
    </xf>
    <xf numFmtId="165" fontId="37" fillId="0" borderId="1" xfId="105" applyNumberFormat="1" applyFont="1" applyFill="1" applyBorder="1" applyAlignment="1">
      <alignment vertical="justify"/>
    </xf>
    <xf numFmtId="0" fontId="44" fillId="8" borderId="0" xfId="0" applyFont="1" applyFill="1" applyAlignment="1">
      <alignment vertical="justify"/>
    </xf>
    <xf numFmtId="0" fontId="37" fillId="0" borderId="0" xfId="0" applyFont="1" applyAlignment="1">
      <alignment vertical="justify"/>
    </xf>
    <xf numFmtId="169" fontId="37" fillId="0" borderId="1" xfId="105" applyNumberFormat="1" applyFont="1" applyFill="1" applyBorder="1" applyAlignment="1">
      <alignment vertical="justify"/>
    </xf>
    <xf numFmtId="169" fontId="42" fillId="8" borderId="1" xfId="106" applyNumberFormat="1" applyFont="1" applyFill="1" applyBorder="1" applyAlignment="1">
      <alignment vertical="justify" wrapText="1"/>
    </xf>
    <xf numFmtId="169" fontId="41" fillId="8" borderId="1" xfId="105" applyNumberFormat="1" applyFont="1" applyFill="1" applyBorder="1" applyAlignment="1">
      <alignment vertical="justify" wrapText="1"/>
    </xf>
    <xf numFmtId="0" fontId="37" fillId="0" borderId="0" xfId="0" applyFont="1" applyAlignment="1">
      <alignment horizontal="right"/>
    </xf>
    <xf numFmtId="0" fontId="37" fillId="0" borderId="1" xfId="0" applyFont="1" applyBorder="1" applyAlignment="1">
      <alignment horizontal="center" vertical="top" wrapText="1"/>
    </xf>
    <xf numFmtId="165" fontId="37" fillId="8" borderId="1" xfId="105" applyNumberFormat="1" applyFont="1" applyFill="1" applyBorder="1" applyAlignment="1">
      <alignment vertical="justify"/>
    </xf>
    <xf numFmtId="0" fontId="37" fillId="8" borderId="1" xfId="105" applyFont="1" applyFill="1" applyBorder="1" applyAlignment="1">
      <alignment horizontal="center" vertical="top" wrapText="1"/>
    </xf>
    <xf numFmtId="49" fontId="37" fillId="8" borderId="1" xfId="105" applyNumberFormat="1" applyFont="1" applyFill="1" applyBorder="1" applyAlignment="1">
      <alignment horizontal="center" vertical="top" wrapText="1"/>
    </xf>
    <xf numFmtId="0" fontId="39" fillId="8" borderId="1" xfId="105" applyFont="1" applyFill="1" applyBorder="1" applyAlignment="1">
      <alignment horizontal="left" vertical="top" wrapText="1"/>
    </xf>
    <xf numFmtId="0" fontId="37" fillId="8" borderId="1" xfId="105" applyFont="1" applyFill="1" applyBorder="1" applyAlignment="1">
      <alignment horizontal="left" vertical="top" wrapText="1"/>
    </xf>
    <xf numFmtId="0" fontId="37" fillId="8" borderId="1" xfId="105" applyFont="1" applyFill="1" applyBorder="1" applyAlignment="1">
      <alignment horizontal="center" vertical="center" wrapText="1"/>
    </xf>
    <xf numFmtId="0" fontId="40" fillId="8" borderId="1" xfId="105" applyFont="1" applyFill="1" applyBorder="1" applyAlignment="1">
      <alignment horizontal="left" vertical="top" wrapText="1"/>
    </xf>
    <xf numFmtId="0" fontId="38" fillId="8" borderId="16" xfId="105" applyFont="1" applyFill="1" applyBorder="1" applyAlignment="1">
      <alignment horizontal="left" vertical="top" wrapText="1"/>
    </xf>
    <xf numFmtId="0" fontId="37" fillId="8" borderId="16" xfId="105" applyFont="1" applyFill="1" applyBorder="1" applyAlignment="1">
      <alignment horizontal="left" vertical="top" wrapText="1"/>
    </xf>
    <xf numFmtId="0" fontId="43" fillId="0" borderId="0" xfId="0" applyFont="1" applyAlignment="1">
      <alignment horizontal="center"/>
    </xf>
    <xf numFmtId="0" fontId="11" fillId="0" borderId="0" xfId="45" applyFont="1" applyFill="1" applyAlignment="1" applyProtection="1">
      <alignment horizontal="center" vertical="top" wrapText="1"/>
      <protection hidden="1"/>
    </xf>
    <xf numFmtId="0" fontId="41" fillId="8" borderId="15" xfId="0" applyFont="1" applyFill="1" applyBorder="1" applyAlignment="1">
      <alignment horizontal="center" vertical="center" wrapText="1"/>
    </xf>
    <xf numFmtId="0" fontId="41" fillId="8" borderId="20" xfId="0" applyFont="1" applyFill="1" applyBorder="1" applyAlignment="1">
      <alignment horizontal="center" vertical="center" wrapText="1"/>
    </xf>
    <xf numFmtId="0" fontId="41" fillId="8" borderId="16" xfId="0" applyFont="1" applyFill="1" applyBorder="1" applyAlignment="1">
      <alignment horizontal="center" vertical="center" wrapText="1"/>
    </xf>
    <xf numFmtId="0" fontId="37" fillId="8" borderId="4" xfId="105" applyFont="1" applyFill="1" applyBorder="1" applyAlignment="1">
      <alignment horizontal="center" vertical="center" wrapText="1"/>
    </xf>
    <xf numFmtId="0" fontId="37" fillId="8" borderId="3" xfId="105" applyFont="1" applyFill="1" applyBorder="1" applyAlignment="1">
      <alignment horizontal="center" vertical="center" wrapText="1"/>
    </xf>
  </cellXfs>
  <cellStyles count="124">
    <cellStyle name="20% — акцент1" xfId="55"/>
    <cellStyle name="20% — акцент2" xfId="56"/>
    <cellStyle name="20% — акцент3" xfId="57"/>
    <cellStyle name="20% — акцент4" xfId="58"/>
    <cellStyle name="20% — акцент5" xfId="59"/>
    <cellStyle name="20% — акцент6" xfId="60"/>
    <cellStyle name="40% — акцент1" xfId="61"/>
    <cellStyle name="40% — акцент2" xfId="62"/>
    <cellStyle name="40% — акцент3" xfId="63"/>
    <cellStyle name="40% — акцент4" xfId="64"/>
    <cellStyle name="40% — акцент5" xfId="65"/>
    <cellStyle name="40% — акцент6" xfId="66"/>
    <cellStyle name="60% — акцент1" xfId="67"/>
    <cellStyle name="60% — акцент2" xfId="68"/>
    <cellStyle name="60% — акцент3" xfId="69"/>
    <cellStyle name="60% — акцент4" xfId="70"/>
    <cellStyle name="60% — акцент5" xfId="71"/>
    <cellStyle name="60% — акцент6" xfId="72"/>
    <cellStyle name="Comma" xfId="73"/>
    <cellStyle name="Comma [0]" xfId="74"/>
    <cellStyle name="Currency" xfId="75"/>
    <cellStyle name="Currency [0]" xfId="76"/>
    <cellStyle name="Normal" xfId="77"/>
    <cellStyle name="Normal 2" xfId="17"/>
    <cellStyle name="Percent" xfId="78"/>
    <cellStyle name="Акцент1 2" xfId="79"/>
    <cellStyle name="Акцент2 2" xfId="80"/>
    <cellStyle name="Акцент3 2" xfId="81"/>
    <cellStyle name="Акцент4 2" xfId="82"/>
    <cellStyle name="Акцент5 2" xfId="83"/>
    <cellStyle name="Акцент6 2" xfId="84"/>
    <cellStyle name="Ввод  2" xfId="85"/>
    <cellStyle name="Вывод 2" xfId="86"/>
    <cellStyle name="Вычисление 2" xfId="87"/>
    <cellStyle name="Данные (редактируемые)" xfId="1"/>
    <cellStyle name="Данные (только для чтения)" xfId="2"/>
    <cellStyle name="Заголовки полей" xfId="3"/>
    <cellStyle name="Заголовок 1 2" xfId="88"/>
    <cellStyle name="Заголовок 2 2" xfId="89"/>
    <cellStyle name="Заголовок 3 2" xfId="90"/>
    <cellStyle name="Заголовок 4 2" xfId="91"/>
    <cellStyle name="Заголовок меры" xfId="4"/>
    <cellStyle name="Заголовок результата расчета" xfId="5"/>
    <cellStyle name="Заголовок свободного показателя" xfId="6"/>
    <cellStyle name="Значение фильтра" xfId="7"/>
    <cellStyle name="Итог 2" xfId="92"/>
    <cellStyle name="Контрольная ячейка 2" xfId="93"/>
    <cellStyle name="Название 2" xfId="94"/>
    <cellStyle name="Нейтральный 2" xfId="95"/>
    <cellStyle name="Обычный" xfId="0" builtinId="0"/>
    <cellStyle name="Обычный 10" xfId="107"/>
    <cellStyle name="Обычный 11" xfId="118"/>
    <cellStyle name="Обычный 12" xfId="119"/>
    <cellStyle name="Обычный 13" xfId="120"/>
    <cellStyle name="Обычный 14" xfId="121"/>
    <cellStyle name="Обычный 2" xfId="8"/>
    <cellStyle name="Обычный 2 10" xfId="21"/>
    <cellStyle name="Обычный 2 10 2" xfId="123"/>
    <cellStyle name="Обычный 2 11" xfId="22"/>
    <cellStyle name="Обычный 2 12" xfId="23"/>
    <cellStyle name="Обычный 2 13" xfId="24"/>
    <cellStyle name="Обычный 2 14" xfId="25"/>
    <cellStyle name="Обычный 2 15" xfId="26"/>
    <cellStyle name="Обычный 2 15 2" xfId="27"/>
    <cellStyle name="Обычный 2 16" xfId="28"/>
    <cellStyle name="Обычный 2 17" xfId="29"/>
    <cellStyle name="Обычный 2 18" xfId="30"/>
    <cellStyle name="Обычный 2 19" xfId="31"/>
    <cellStyle name="Обычный 2 2" xfId="14"/>
    <cellStyle name="Обычный 2 2 10" xfId="40"/>
    <cellStyle name="Обычный 2 2 2" xfId="9"/>
    <cellStyle name="Обычный 2 2 2 2" xfId="10"/>
    <cellStyle name="Обычный 2 2 3" xfId="41"/>
    <cellStyle name="Обычный 2 2 4" xfId="42"/>
    <cellStyle name="Обычный 2 2 5" xfId="43"/>
    <cellStyle name="Обычный 2 20" xfId="32"/>
    <cellStyle name="Обычный 2 20 2" xfId="108"/>
    <cellStyle name="Обычный 2 21" xfId="103"/>
    <cellStyle name="Обычный 2 22" xfId="109"/>
    <cellStyle name="Обычный 2 22 2" xfId="110"/>
    <cellStyle name="Обычный 2 23" xfId="111"/>
    <cellStyle name="Обычный 2 24" xfId="112"/>
    <cellStyle name="Обычный 2 25" xfId="113"/>
    <cellStyle name="Обычный 2 25 2" xfId="114"/>
    <cellStyle name="Обычный 2 26" xfId="115"/>
    <cellStyle name="Обычный 2 27" xfId="116"/>
    <cellStyle name="Обычный 2 27 2" xfId="117"/>
    <cellStyle name="Обычный 2 3" xfId="18"/>
    <cellStyle name="Обычный 2 4" xfId="33"/>
    <cellStyle name="Обычный 2 46" xfId="44"/>
    <cellStyle name="Обычный 2 47" xfId="45"/>
    <cellStyle name="Обычный 2 48" xfId="46"/>
    <cellStyle name="Обычный 2 5" xfId="34"/>
    <cellStyle name="Обычный 2 5 2" xfId="122"/>
    <cellStyle name="Обычный 2 6" xfId="35"/>
    <cellStyle name="Обычный 2 7" xfId="36"/>
    <cellStyle name="Обычный 2 8" xfId="37"/>
    <cellStyle name="Обычный 2 9" xfId="38"/>
    <cellStyle name="Обычный 21" xfId="47"/>
    <cellStyle name="Обычный 3" xfId="11"/>
    <cellStyle name="Обычный 3 2" xfId="19"/>
    <cellStyle name="Обычный 4" xfId="15"/>
    <cellStyle name="Обычный 4 2" xfId="20"/>
    <cellStyle name="Обычный 4 3" xfId="102"/>
    <cellStyle name="Обычный 5" xfId="16"/>
    <cellStyle name="Обычный 5 2" xfId="105"/>
    <cellStyle name="Обычный 6" xfId="39"/>
    <cellStyle name="Обычный 7" xfId="48"/>
    <cellStyle name="Обычный 8" xfId="53"/>
    <cellStyle name="Обычный 9" xfId="54"/>
    <cellStyle name="Обычный 9 2" xfId="106"/>
    <cellStyle name="Плохой 2" xfId="96"/>
    <cellStyle name="Пояснение 2" xfId="97"/>
    <cellStyle name="Примечание 2" xfId="98"/>
    <cellStyle name="Свойства элементов измерения" xfId="12"/>
    <cellStyle name="Связанная ячейка 2" xfId="99"/>
    <cellStyle name="Стиль 1" xfId="49"/>
    <cellStyle name="Стиль 2" xfId="50"/>
    <cellStyle name="Стиль 3" xfId="51"/>
    <cellStyle name="Стиль 4" xfId="104"/>
    <cellStyle name="Текст предупреждения 2" xfId="100"/>
    <cellStyle name="Финансовый 2" xfId="52"/>
    <cellStyle name="Хороший 2" xfId="101"/>
    <cellStyle name="Элементы осей" xfId="13"/>
  </cellStyles>
  <dxfs count="0"/>
  <tableStyles count="0" defaultTableStyle="TableStyleMedium9" defaultPivotStyle="PivotStyleLight16"/>
  <colors>
    <mruColors>
      <color rgb="FF8E0000"/>
      <color rgb="FFF6A8EB"/>
      <color rgb="FFFFC1B3"/>
      <color rgb="FFFCFBD3"/>
      <color rgb="FFFEBEC3"/>
      <color rgb="FFE74BB3"/>
      <color rgb="FFF4DCEE"/>
      <color rgb="FFFFFFCC"/>
      <color rgb="FFFAF9BC"/>
      <color rgb="FFFFFC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95"/>
  <sheetViews>
    <sheetView tabSelected="1" topLeftCell="A4" zoomScale="85" zoomScaleNormal="85" workbookViewId="0">
      <selection activeCell="J8" sqref="J8"/>
    </sheetView>
  </sheetViews>
  <sheetFormatPr defaultRowHeight="12.75" x14ac:dyDescent="0.2"/>
  <cols>
    <col min="1" max="1" width="5.28515625" style="1" customWidth="1"/>
    <col min="2" max="2" width="46.28515625" style="1" customWidth="1"/>
    <col min="3" max="3" width="14" style="1" customWidth="1"/>
    <col min="4" max="4" width="11" style="1" customWidth="1"/>
    <col min="5" max="5" width="18.85546875" style="1" customWidth="1"/>
    <col min="6" max="6" width="12" style="28" customWidth="1"/>
    <col min="7" max="7" width="13" style="1" customWidth="1"/>
    <col min="8" max="8" width="11.7109375" style="1" customWidth="1"/>
    <col min="9" max="9" width="10.7109375" style="1" customWidth="1"/>
    <col min="10" max="10" width="13.85546875" style="1" customWidth="1"/>
    <col min="11" max="11" width="11.42578125" style="1" customWidth="1"/>
    <col min="12" max="16384" width="9.140625" style="1"/>
  </cols>
  <sheetData>
    <row r="1" spans="1:11" ht="18.75" x14ac:dyDescent="0.3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18.75" customHeight="1" x14ac:dyDescent="0.2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</row>
    <row r="3" spans="1:11" ht="18.75" customHeight="1" x14ac:dyDescent="0.2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53"/>
    </row>
    <row r="4" spans="1:11" ht="18.75" customHeight="1" x14ac:dyDescent="0.2">
      <c r="A4" s="53" t="s">
        <v>54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13.5" customHeight="1" x14ac:dyDescent="0.2">
      <c r="F5" s="27"/>
      <c r="J5" s="41" t="s">
        <v>49</v>
      </c>
    </row>
    <row r="6" spans="1:11" ht="12.75" customHeight="1" x14ac:dyDescent="0.2">
      <c r="A6" s="48" t="s">
        <v>0</v>
      </c>
      <c r="B6" s="48" t="s">
        <v>4</v>
      </c>
      <c r="C6" s="48" t="s">
        <v>5</v>
      </c>
      <c r="D6" s="48" t="s">
        <v>6</v>
      </c>
      <c r="E6" s="57" t="s">
        <v>36</v>
      </c>
      <c r="F6" s="54" t="s">
        <v>55</v>
      </c>
      <c r="G6" s="55"/>
      <c r="H6" s="55"/>
      <c r="I6" s="56"/>
      <c r="J6" s="30"/>
    </row>
    <row r="7" spans="1:11" ht="66" customHeight="1" x14ac:dyDescent="0.2">
      <c r="A7" s="48"/>
      <c r="B7" s="48"/>
      <c r="C7" s="48"/>
      <c r="D7" s="48"/>
      <c r="E7" s="58"/>
      <c r="F7" s="26" t="s">
        <v>47</v>
      </c>
      <c r="G7" s="31" t="s">
        <v>44</v>
      </c>
      <c r="H7" s="32" t="s">
        <v>45</v>
      </c>
      <c r="I7" s="31" t="s">
        <v>46</v>
      </c>
      <c r="J7" s="42" t="s">
        <v>48</v>
      </c>
    </row>
    <row r="8" spans="1:11" ht="15.75" customHeight="1" x14ac:dyDescent="0.2">
      <c r="A8" s="24"/>
      <c r="B8" s="25" t="s">
        <v>7</v>
      </c>
      <c r="C8" s="2"/>
      <c r="D8" s="3"/>
      <c r="E8" s="4"/>
      <c r="F8" s="33">
        <f>SUM(F9:F11)</f>
        <v>1260264.5</v>
      </c>
      <c r="G8" s="33">
        <f t="shared" ref="G8:I8" si="0">SUM(G9:G11)</f>
        <v>404795.6</v>
      </c>
      <c r="H8" s="33">
        <f>SUM(H9:H11)</f>
        <v>373788.3</v>
      </c>
      <c r="I8" s="33">
        <f t="shared" si="0"/>
        <v>1.8999999999999773</v>
      </c>
      <c r="J8" s="39">
        <f>H8/F8*100</f>
        <v>29.65951195165777</v>
      </c>
      <c r="K8" s="5"/>
    </row>
    <row r="9" spans="1:11" x14ac:dyDescent="0.2">
      <c r="A9" s="6"/>
      <c r="B9" s="7"/>
      <c r="C9" s="8"/>
      <c r="D9" s="9"/>
      <c r="E9" s="22" t="s">
        <v>37</v>
      </c>
      <c r="F9" s="34">
        <f>F13+F29+F49</f>
        <v>570863.79999999993</v>
      </c>
      <c r="G9" s="34">
        <f>G13+G29+G49</f>
        <v>35343.599999999999</v>
      </c>
      <c r="H9" s="34">
        <f>H13+H29+H49</f>
        <v>7997.2999999999993</v>
      </c>
      <c r="I9" s="34">
        <f t="shared" ref="I9" si="1">I13+I29+I49</f>
        <v>1.2000000000001592</v>
      </c>
      <c r="J9" s="40">
        <f t="shared" ref="J9" si="2">J13+J29+J49</f>
        <v>0</v>
      </c>
      <c r="K9" s="5"/>
    </row>
    <row r="10" spans="1:11" x14ac:dyDescent="0.2">
      <c r="A10" s="10"/>
      <c r="B10" s="11"/>
      <c r="C10" s="12"/>
      <c r="D10" s="13"/>
      <c r="E10" s="22" t="s">
        <v>15</v>
      </c>
      <c r="F10" s="34">
        <f>F14+F30+F50</f>
        <v>598858.1</v>
      </c>
      <c r="G10" s="34">
        <f t="shared" ref="G10:I10" si="3">G14+G30+G50</f>
        <v>361548.6</v>
      </c>
      <c r="H10" s="34">
        <f t="shared" si="3"/>
        <v>346057.7</v>
      </c>
      <c r="I10" s="34">
        <f t="shared" si="3"/>
        <v>0.49999999999988631</v>
      </c>
      <c r="J10" s="40">
        <f t="shared" ref="J10" si="4">J14+J30+J50</f>
        <v>0</v>
      </c>
      <c r="K10" s="5"/>
    </row>
    <row r="11" spans="1:11" x14ac:dyDescent="0.2">
      <c r="A11" s="14"/>
      <c r="B11" s="15"/>
      <c r="C11" s="16"/>
      <c r="D11" s="17"/>
      <c r="E11" s="22" t="s">
        <v>14</v>
      </c>
      <c r="F11" s="34">
        <f>F15+F31+F51</f>
        <v>90542.6</v>
      </c>
      <c r="G11" s="34">
        <f t="shared" ref="G11:I11" si="5">G15+G31+G51</f>
        <v>7903.4</v>
      </c>
      <c r="H11" s="34">
        <f t="shared" si="5"/>
        <v>19733.3</v>
      </c>
      <c r="I11" s="34">
        <f t="shared" si="5"/>
        <v>0.19999999999993179</v>
      </c>
      <c r="J11" s="40">
        <f t="shared" ref="J11" si="6">J15+J31+J51</f>
        <v>0</v>
      </c>
      <c r="K11" s="5"/>
    </row>
    <row r="12" spans="1:11" s="18" customFormat="1" x14ac:dyDescent="0.2">
      <c r="A12" s="45">
        <v>1</v>
      </c>
      <c r="B12" s="46" t="s">
        <v>32</v>
      </c>
      <c r="C12" s="44"/>
      <c r="D12" s="44" t="s">
        <v>34</v>
      </c>
      <c r="E12" s="23" t="s">
        <v>9</v>
      </c>
      <c r="F12" s="34">
        <f>SUM(F13:F15)</f>
        <v>6289.5</v>
      </c>
      <c r="G12" s="34">
        <f>SUM(G13:G15)</f>
        <v>54691.4</v>
      </c>
      <c r="H12" s="34">
        <f>SUM(H13:H15)</f>
        <v>4712.8</v>
      </c>
      <c r="I12" s="34">
        <f t="shared" ref="I12" si="7">SUM(I13:I15)</f>
        <v>1.0999999999996248</v>
      </c>
      <c r="J12" s="40">
        <f>H12/F12*100</f>
        <v>74.931234597344783</v>
      </c>
    </row>
    <row r="13" spans="1:11" s="18" customFormat="1" x14ac:dyDescent="0.2">
      <c r="A13" s="45"/>
      <c r="B13" s="47"/>
      <c r="C13" s="44"/>
      <c r="D13" s="44"/>
      <c r="E13" s="22" t="s">
        <v>37</v>
      </c>
      <c r="F13" s="34">
        <f>F17</f>
        <v>3635.5</v>
      </c>
      <c r="G13" s="34">
        <f>G17+G21+G25</f>
        <v>30981.200000000001</v>
      </c>
      <c r="H13" s="34">
        <f>H17</f>
        <v>3635.5</v>
      </c>
      <c r="I13" s="34">
        <f t="shared" ref="I13" si="8">I17</f>
        <v>0.59999999999979536</v>
      </c>
      <c r="J13" s="40">
        <f t="shared" ref="J13" si="9">J17</f>
        <v>0</v>
      </c>
    </row>
    <row r="14" spans="1:11" s="18" customFormat="1" x14ac:dyDescent="0.2">
      <c r="A14" s="45"/>
      <c r="B14" s="47"/>
      <c r="C14" s="44"/>
      <c r="D14" s="44"/>
      <c r="E14" s="22" t="s">
        <v>15</v>
      </c>
      <c r="F14" s="34">
        <f>F18</f>
        <v>316.2</v>
      </c>
      <c r="G14" s="34">
        <f t="shared" ref="G14" si="10">G18+G22+G26</f>
        <v>15806.8</v>
      </c>
      <c r="H14" s="34">
        <f>H18</f>
        <v>316.10000000000002</v>
      </c>
      <c r="I14" s="34">
        <f t="shared" ref="I14" si="11">I18</f>
        <v>0.29999999999989768</v>
      </c>
      <c r="J14" s="40">
        <f t="shared" ref="J14" si="12">J18</f>
        <v>0</v>
      </c>
    </row>
    <row r="15" spans="1:11" s="18" customFormat="1" x14ac:dyDescent="0.2">
      <c r="A15" s="45"/>
      <c r="B15" s="47"/>
      <c r="C15" s="44"/>
      <c r="D15" s="44"/>
      <c r="E15" s="22" t="s">
        <v>14</v>
      </c>
      <c r="F15" s="34">
        <f>F19</f>
        <v>2337.8000000000002</v>
      </c>
      <c r="G15" s="34">
        <f t="shared" ref="G15" si="13">G19+G23+G27</f>
        <v>7903.4</v>
      </c>
      <c r="H15" s="34">
        <f>H19</f>
        <v>761.2</v>
      </c>
      <c r="I15" s="34">
        <f t="shared" ref="I15" si="14">I19</f>
        <v>0.19999999999993179</v>
      </c>
      <c r="J15" s="40">
        <f t="shared" ref="J15" si="15">J19</f>
        <v>0</v>
      </c>
    </row>
    <row r="16" spans="1:11" s="18" customFormat="1" x14ac:dyDescent="0.2">
      <c r="A16" s="45" t="s">
        <v>10</v>
      </c>
      <c r="B16" s="49" t="s">
        <v>33</v>
      </c>
      <c r="C16" s="44" t="s">
        <v>2</v>
      </c>
      <c r="D16" s="44" t="s">
        <v>8</v>
      </c>
      <c r="E16" s="23" t="s">
        <v>9</v>
      </c>
      <c r="F16" s="34">
        <f>SUM(F17:F19)</f>
        <v>6289.5</v>
      </c>
      <c r="G16" s="34">
        <f t="shared" ref="G16:I16" si="16">SUM(G17:G19)</f>
        <v>50739.700000000004</v>
      </c>
      <c r="H16" s="34">
        <f t="shared" si="16"/>
        <v>4712.8</v>
      </c>
      <c r="I16" s="34">
        <f t="shared" si="16"/>
        <v>1.0999999999996248</v>
      </c>
      <c r="J16" s="38">
        <f>H16/F16*100</f>
        <v>74.931234597344783</v>
      </c>
    </row>
    <row r="17" spans="1:10" s="18" customFormat="1" x14ac:dyDescent="0.2">
      <c r="A17" s="45"/>
      <c r="B17" s="47"/>
      <c r="C17" s="44"/>
      <c r="D17" s="44"/>
      <c r="E17" s="22" t="s">
        <v>37</v>
      </c>
      <c r="F17" s="34">
        <f t="shared" ref="F17:F19" si="17">F21+F25</f>
        <v>3635.5</v>
      </c>
      <c r="G17" s="34">
        <f t="shared" ref="G17:I17" si="18">SUM(G18:G20)</f>
        <v>27345.7</v>
      </c>
      <c r="H17" s="34">
        <f>H21+H25</f>
        <v>3635.5</v>
      </c>
      <c r="I17" s="34">
        <f t="shared" si="18"/>
        <v>0.59999999999979536</v>
      </c>
      <c r="J17" s="38"/>
    </row>
    <row r="18" spans="1:10" s="18" customFormat="1" x14ac:dyDescent="0.2">
      <c r="A18" s="45"/>
      <c r="B18" s="47"/>
      <c r="C18" s="44"/>
      <c r="D18" s="44"/>
      <c r="E18" s="22" t="s">
        <v>15</v>
      </c>
      <c r="F18" s="34">
        <f t="shared" si="17"/>
        <v>316.2</v>
      </c>
      <c r="G18" s="34">
        <f t="shared" ref="G18:I18" si="19">SUM(G19:G21)</f>
        <v>15490.599999999999</v>
      </c>
      <c r="H18" s="34">
        <f>H22+H26</f>
        <v>316.10000000000002</v>
      </c>
      <c r="I18" s="34">
        <f t="shared" si="19"/>
        <v>0.29999999999989768</v>
      </c>
      <c r="J18" s="38"/>
    </row>
    <row r="19" spans="1:10" s="18" customFormat="1" ht="15.75" customHeight="1" x14ac:dyDescent="0.2">
      <c r="A19" s="45"/>
      <c r="B19" s="47"/>
      <c r="C19" s="44"/>
      <c r="D19" s="44"/>
      <c r="E19" s="22" t="s">
        <v>14</v>
      </c>
      <c r="F19" s="34">
        <f t="shared" si="17"/>
        <v>2337.8000000000002</v>
      </c>
      <c r="G19" s="34">
        <f t="shared" ref="G19:I19" si="20">SUM(G20:G22)</f>
        <v>7903.4</v>
      </c>
      <c r="H19" s="34">
        <f>H23+H27</f>
        <v>761.2</v>
      </c>
      <c r="I19" s="34">
        <f t="shared" si="20"/>
        <v>0.19999999999993179</v>
      </c>
      <c r="J19" s="38"/>
    </row>
    <row r="20" spans="1:10" s="18" customFormat="1" ht="25.5" customHeight="1" x14ac:dyDescent="0.2">
      <c r="A20" s="45" t="s">
        <v>42</v>
      </c>
      <c r="B20" s="49" t="s">
        <v>17</v>
      </c>
      <c r="C20" s="44" t="s">
        <v>2</v>
      </c>
      <c r="D20" s="44" t="s">
        <v>8</v>
      </c>
      <c r="E20" s="23" t="s">
        <v>9</v>
      </c>
      <c r="F20" s="34">
        <f>SUM(F21:F23)</f>
        <v>4704.5</v>
      </c>
      <c r="G20" s="34">
        <f t="shared" ref="G20:I20" si="21">SUM(G21:G23)</f>
        <v>3951.7</v>
      </c>
      <c r="H20" s="34">
        <f>SUM(H21:H23)</f>
        <v>4704.3</v>
      </c>
      <c r="I20" s="34">
        <f t="shared" si="21"/>
        <v>9.9999999999965894E-2</v>
      </c>
      <c r="J20" s="38">
        <f>H20/F20*100</f>
        <v>99.995748751195663</v>
      </c>
    </row>
    <row r="21" spans="1:10" s="18" customFormat="1" x14ac:dyDescent="0.2">
      <c r="A21" s="45"/>
      <c r="B21" s="47"/>
      <c r="C21" s="44"/>
      <c r="D21" s="44"/>
      <c r="E21" s="22" t="s">
        <v>37</v>
      </c>
      <c r="F21" s="34">
        <v>3635.5</v>
      </c>
      <c r="G21" s="35">
        <v>3635.5</v>
      </c>
      <c r="H21" s="43">
        <v>3635.5</v>
      </c>
      <c r="I21" s="35">
        <f>G21-H21</f>
        <v>0</v>
      </c>
      <c r="J21" s="38"/>
    </row>
    <row r="22" spans="1:10" s="18" customFormat="1" x14ac:dyDescent="0.2">
      <c r="A22" s="45"/>
      <c r="B22" s="47"/>
      <c r="C22" s="44"/>
      <c r="D22" s="44"/>
      <c r="E22" s="22" t="s">
        <v>15</v>
      </c>
      <c r="F22" s="34">
        <v>316.2</v>
      </c>
      <c r="G22" s="35">
        <v>316.2</v>
      </c>
      <c r="H22" s="43">
        <v>316.10000000000002</v>
      </c>
      <c r="I22" s="35">
        <f>G22-H22</f>
        <v>9.9999999999965894E-2</v>
      </c>
      <c r="J22" s="38"/>
    </row>
    <row r="23" spans="1:10" s="18" customFormat="1" ht="66.75" customHeight="1" x14ac:dyDescent="0.2">
      <c r="A23" s="45"/>
      <c r="B23" s="47"/>
      <c r="C23" s="44"/>
      <c r="D23" s="44"/>
      <c r="E23" s="22" t="s">
        <v>14</v>
      </c>
      <c r="F23" s="34">
        <v>752.8</v>
      </c>
      <c r="G23" s="35"/>
      <c r="H23" s="43">
        <v>752.7</v>
      </c>
      <c r="I23" s="35"/>
      <c r="J23" s="38"/>
    </row>
    <row r="24" spans="1:10" s="18" customFormat="1" x14ac:dyDescent="0.2">
      <c r="A24" s="45" t="s">
        <v>43</v>
      </c>
      <c r="B24" s="49" t="s">
        <v>16</v>
      </c>
      <c r="C24" s="44" t="s">
        <v>2</v>
      </c>
      <c r="D24" s="44" t="s">
        <v>8</v>
      </c>
      <c r="E24" s="23" t="s">
        <v>9</v>
      </c>
      <c r="F24" s="34">
        <f>SUM(F25:F27)</f>
        <v>1585</v>
      </c>
      <c r="G24" s="34">
        <f t="shared" ref="G24:I24" si="22">SUM(G25:G27)</f>
        <v>0</v>
      </c>
      <c r="H24" s="34">
        <f>SUM(H25:H27)</f>
        <v>8.5</v>
      </c>
      <c r="I24" s="34">
        <f t="shared" si="22"/>
        <v>0</v>
      </c>
      <c r="J24" s="38">
        <f>H24/F24*100</f>
        <v>0.5362776025236593</v>
      </c>
    </row>
    <row r="25" spans="1:10" s="18" customFormat="1" x14ac:dyDescent="0.2">
      <c r="A25" s="45"/>
      <c r="B25" s="47"/>
      <c r="C25" s="44"/>
      <c r="D25" s="44"/>
      <c r="E25" s="22" t="s">
        <v>37</v>
      </c>
      <c r="F25" s="34">
        <v>0</v>
      </c>
      <c r="G25" s="35"/>
      <c r="H25" s="43"/>
      <c r="I25" s="35">
        <f>G25-H25</f>
        <v>0</v>
      </c>
      <c r="J25" s="38"/>
    </row>
    <row r="26" spans="1:10" s="18" customFormat="1" x14ac:dyDescent="0.2">
      <c r="A26" s="45"/>
      <c r="B26" s="47"/>
      <c r="C26" s="44"/>
      <c r="D26" s="44"/>
      <c r="E26" s="22" t="s">
        <v>15</v>
      </c>
      <c r="F26" s="34">
        <v>0</v>
      </c>
      <c r="G26" s="35"/>
      <c r="H26" s="43"/>
      <c r="I26" s="35">
        <f>G26-H26</f>
        <v>0</v>
      </c>
      <c r="J26" s="38"/>
    </row>
    <row r="27" spans="1:10" s="18" customFormat="1" x14ac:dyDescent="0.2">
      <c r="A27" s="45"/>
      <c r="B27" s="47"/>
      <c r="C27" s="44"/>
      <c r="D27" s="44"/>
      <c r="E27" s="22" t="s">
        <v>14</v>
      </c>
      <c r="F27" s="34">
        <v>1585</v>
      </c>
      <c r="G27" s="35"/>
      <c r="H27" s="43">
        <v>8.5</v>
      </c>
      <c r="I27" s="35"/>
      <c r="J27" s="38"/>
    </row>
    <row r="28" spans="1:10" s="18" customFormat="1" x14ac:dyDescent="0.2">
      <c r="A28" s="19" t="s">
        <v>11</v>
      </c>
      <c r="B28" s="50" t="s">
        <v>23</v>
      </c>
      <c r="C28" s="44"/>
      <c r="D28" s="44" t="s">
        <v>31</v>
      </c>
      <c r="E28" s="23" t="s">
        <v>9</v>
      </c>
      <c r="F28" s="34">
        <f>SUM(F29:F31)</f>
        <v>689066.4</v>
      </c>
      <c r="G28" s="34">
        <f>SUM(G29:G31)</f>
        <v>4545.2</v>
      </c>
      <c r="H28" s="34">
        <f t="shared" ref="H28:I28" si="23">SUM(H29:H31)</f>
        <v>4643.2999999999993</v>
      </c>
      <c r="I28" s="34">
        <f t="shared" si="23"/>
        <v>0.80000000000035243</v>
      </c>
      <c r="J28" s="38">
        <f>H28/F28*100</f>
        <v>0.67385378245115413</v>
      </c>
    </row>
    <row r="29" spans="1:10" s="18" customFormat="1" x14ac:dyDescent="0.2">
      <c r="A29" s="20"/>
      <c r="B29" s="50"/>
      <c r="C29" s="44"/>
      <c r="D29" s="44"/>
      <c r="E29" s="22" t="s">
        <v>37</v>
      </c>
      <c r="F29" s="34">
        <f>F33+F37</f>
        <v>567228.29999999993</v>
      </c>
      <c r="G29" s="35">
        <f>G37</f>
        <v>4362.3999999999996</v>
      </c>
      <c r="H29" s="43">
        <f>H37</f>
        <v>4361.7999999999993</v>
      </c>
      <c r="I29" s="35">
        <f>G29-H29</f>
        <v>0.6000000000003638</v>
      </c>
      <c r="J29" s="38"/>
    </row>
    <row r="30" spans="1:10" s="18" customFormat="1" x14ac:dyDescent="0.2">
      <c r="A30" s="20"/>
      <c r="B30" s="50"/>
      <c r="C30" s="44"/>
      <c r="D30" s="44"/>
      <c r="E30" s="22" t="s">
        <v>15</v>
      </c>
      <c r="F30" s="34">
        <f t="shared" ref="F30:F31" si="24">F34+F38</f>
        <v>87910.3</v>
      </c>
      <c r="G30" s="35">
        <f t="shared" ref="G30:H30" si="25">G38</f>
        <v>182.8</v>
      </c>
      <c r="H30" s="43">
        <f t="shared" si="25"/>
        <v>182.60000000000002</v>
      </c>
      <c r="I30" s="35">
        <f>G30-H30</f>
        <v>0.19999999999998863</v>
      </c>
      <c r="J30" s="38"/>
    </row>
    <row r="31" spans="1:10" s="18" customFormat="1" x14ac:dyDescent="0.2">
      <c r="A31" s="21"/>
      <c r="B31" s="50"/>
      <c r="C31" s="44"/>
      <c r="D31" s="44"/>
      <c r="E31" s="22" t="s">
        <v>14</v>
      </c>
      <c r="F31" s="34">
        <f t="shared" si="24"/>
        <v>33927.800000000003</v>
      </c>
      <c r="G31" s="35">
        <f t="shared" ref="G31:H31" si="26">G39</f>
        <v>0</v>
      </c>
      <c r="H31" s="43">
        <f t="shared" si="26"/>
        <v>98.9</v>
      </c>
      <c r="I31" s="35"/>
      <c r="J31" s="38"/>
    </row>
    <row r="32" spans="1:10" s="18" customFormat="1" ht="27.75" customHeight="1" x14ac:dyDescent="0.2">
      <c r="A32" s="19" t="s">
        <v>24</v>
      </c>
      <c r="B32" s="51" t="s">
        <v>35</v>
      </c>
      <c r="C32" s="44" t="s">
        <v>1</v>
      </c>
      <c r="D32" s="44" t="s">
        <v>12</v>
      </c>
      <c r="E32" s="23" t="s">
        <v>9</v>
      </c>
      <c r="F32" s="34">
        <f>SUM(F33:F35)</f>
        <v>676576.9</v>
      </c>
      <c r="G32" s="34">
        <f t="shared" ref="G32:I32" si="27">SUM(G33:G35)</f>
        <v>0</v>
      </c>
      <c r="H32" s="34">
        <f t="shared" si="27"/>
        <v>0</v>
      </c>
      <c r="I32" s="34">
        <f t="shared" si="27"/>
        <v>0</v>
      </c>
      <c r="J32" s="38">
        <f>H32/F32*100</f>
        <v>0</v>
      </c>
    </row>
    <row r="33" spans="1:10" s="18" customFormat="1" x14ac:dyDescent="0.2">
      <c r="A33" s="20"/>
      <c r="B33" s="51"/>
      <c r="C33" s="44"/>
      <c r="D33" s="44"/>
      <c r="E33" s="22" t="s">
        <v>37</v>
      </c>
      <c r="F33" s="34">
        <v>555334.19999999995</v>
      </c>
      <c r="G33" s="35"/>
      <c r="H33" s="43"/>
      <c r="I33" s="35">
        <f>G33-H33</f>
        <v>0</v>
      </c>
      <c r="J33" s="38"/>
    </row>
    <row r="34" spans="1:10" s="18" customFormat="1" x14ac:dyDescent="0.2">
      <c r="A34" s="20"/>
      <c r="B34" s="51"/>
      <c r="C34" s="44"/>
      <c r="D34" s="44"/>
      <c r="E34" s="22" t="s">
        <v>15</v>
      </c>
      <c r="F34" s="34">
        <v>87413.8</v>
      </c>
      <c r="G34" s="35"/>
      <c r="H34" s="43"/>
      <c r="I34" s="35">
        <f>G34-H34</f>
        <v>0</v>
      </c>
      <c r="J34" s="38"/>
    </row>
    <row r="35" spans="1:10" s="18" customFormat="1" ht="52.5" customHeight="1" x14ac:dyDescent="0.2">
      <c r="A35" s="21"/>
      <c r="B35" s="51"/>
      <c r="C35" s="44"/>
      <c r="D35" s="44"/>
      <c r="E35" s="22" t="s">
        <v>14</v>
      </c>
      <c r="F35" s="34">
        <v>33828.9</v>
      </c>
      <c r="G35" s="35"/>
      <c r="H35" s="43"/>
      <c r="I35" s="35"/>
      <c r="J35" s="38"/>
    </row>
    <row r="36" spans="1:10" s="18" customFormat="1" ht="13.5" customHeight="1" x14ac:dyDescent="0.2">
      <c r="A36" s="19" t="s">
        <v>25</v>
      </c>
      <c r="B36" s="51" t="s">
        <v>41</v>
      </c>
      <c r="C36" s="44" t="s">
        <v>1</v>
      </c>
      <c r="D36" s="44" t="s">
        <v>18</v>
      </c>
      <c r="E36" s="23" t="s">
        <v>9</v>
      </c>
      <c r="F36" s="34">
        <f>SUM(F37:F39)</f>
        <v>12489.5</v>
      </c>
      <c r="G36" s="34">
        <f t="shared" ref="G36:I36" si="28">SUM(G37:G39)</f>
        <v>4545.2</v>
      </c>
      <c r="H36" s="34">
        <f>SUM(H37:H39)</f>
        <v>4643.2999999999993</v>
      </c>
      <c r="I36" s="34">
        <f t="shared" si="28"/>
        <v>0.80000000000035243</v>
      </c>
      <c r="J36" s="38">
        <f>H36/F36*100</f>
        <v>37.177629208535166</v>
      </c>
    </row>
    <row r="37" spans="1:10" s="18" customFormat="1" x14ac:dyDescent="0.2">
      <c r="A37" s="20"/>
      <c r="B37" s="51"/>
      <c r="C37" s="44"/>
      <c r="D37" s="44"/>
      <c r="E37" s="22" t="s">
        <v>37</v>
      </c>
      <c r="F37" s="34">
        <f>F41+F45</f>
        <v>11894.1</v>
      </c>
      <c r="G37" s="35">
        <f>G41+G45</f>
        <v>4362.3999999999996</v>
      </c>
      <c r="H37" s="43">
        <f>H41+H45</f>
        <v>4361.7999999999993</v>
      </c>
      <c r="I37" s="35">
        <f>G37-H37</f>
        <v>0.6000000000003638</v>
      </c>
      <c r="J37" s="38"/>
    </row>
    <row r="38" spans="1:10" s="18" customFormat="1" x14ac:dyDescent="0.2">
      <c r="A38" s="20"/>
      <c r="B38" s="51"/>
      <c r="C38" s="44"/>
      <c r="D38" s="44"/>
      <c r="E38" s="22" t="s">
        <v>15</v>
      </c>
      <c r="F38" s="34">
        <f t="shared" ref="F38" si="29">F42+F46</f>
        <v>496.5</v>
      </c>
      <c r="G38" s="35">
        <f>G42+G46</f>
        <v>182.8</v>
      </c>
      <c r="H38" s="43">
        <f>H42+H46</f>
        <v>182.60000000000002</v>
      </c>
      <c r="I38" s="35">
        <f>G38-H38</f>
        <v>0.19999999999998863</v>
      </c>
      <c r="J38" s="38"/>
    </row>
    <row r="39" spans="1:10" s="18" customFormat="1" ht="37.5" customHeight="1" x14ac:dyDescent="0.2">
      <c r="A39" s="21"/>
      <c r="B39" s="51"/>
      <c r="C39" s="44"/>
      <c r="D39" s="44"/>
      <c r="E39" s="22" t="s">
        <v>14</v>
      </c>
      <c r="F39" s="34">
        <f t="shared" ref="F39" si="30">F43+F47</f>
        <v>98.9</v>
      </c>
      <c r="G39" s="35"/>
      <c r="H39" s="43">
        <f>H43+H47</f>
        <v>98.9</v>
      </c>
      <c r="I39" s="35"/>
      <c r="J39" s="38"/>
    </row>
    <row r="40" spans="1:10" s="18" customFormat="1" ht="12.75" customHeight="1" x14ac:dyDescent="0.2">
      <c r="A40" s="19" t="s">
        <v>26</v>
      </c>
      <c r="B40" s="51" t="s">
        <v>20</v>
      </c>
      <c r="C40" s="44" t="s">
        <v>1</v>
      </c>
      <c r="D40" s="44" t="s">
        <v>18</v>
      </c>
      <c r="E40" s="23" t="s">
        <v>9</v>
      </c>
      <c r="F40" s="34">
        <f t="shared" ref="F40:I40" si="31">SUM(F41:F43)</f>
        <v>10511.5</v>
      </c>
      <c r="G40" s="34">
        <f t="shared" si="31"/>
        <v>2666.1000000000004</v>
      </c>
      <c r="H40" s="34">
        <f t="shared" si="31"/>
        <v>2665.8999999999996</v>
      </c>
      <c r="I40" s="34">
        <f t="shared" si="31"/>
        <v>0.20000000000035811</v>
      </c>
      <c r="J40" s="38">
        <f>H40/F40*100</f>
        <v>25.361746658421723</v>
      </c>
    </row>
    <row r="41" spans="1:10" s="18" customFormat="1" x14ac:dyDescent="0.2">
      <c r="A41" s="20"/>
      <c r="B41" s="51"/>
      <c r="C41" s="44"/>
      <c r="D41" s="44"/>
      <c r="E41" s="22" t="s">
        <v>37</v>
      </c>
      <c r="F41" s="34">
        <v>10091</v>
      </c>
      <c r="G41" s="35">
        <v>2559.3000000000002</v>
      </c>
      <c r="H41" s="43">
        <v>2559.1999999999998</v>
      </c>
      <c r="I41" s="35">
        <f>G41-H41</f>
        <v>0.1000000000003638</v>
      </c>
      <c r="J41" s="38"/>
    </row>
    <row r="42" spans="1:10" s="18" customFormat="1" x14ac:dyDescent="0.2">
      <c r="A42" s="20"/>
      <c r="B42" s="51"/>
      <c r="C42" s="44"/>
      <c r="D42" s="44"/>
      <c r="E42" s="22" t="s">
        <v>15</v>
      </c>
      <c r="F42" s="34">
        <v>420.5</v>
      </c>
      <c r="G42" s="35">
        <v>106.8</v>
      </c>
      <c r="H42" s="43">
        <v>106.7</v>
      </c>
      <c r="I42" s="35">
        <f>G42-H42</f>
        <v>9.9999999999994316E-2</v>
      </c>
      <c r="J42" s="38"/>
    </row>
    <row r="43" spans="1:10" s="18" customFormat="1" ht="15.75" customHeight="1" x14ac:dyDescent="0.2">
      <c r="A43" s="21"/>
      <c r="B43" s="51"/>
      <c r="C43" s="44"/>
      <c r="D43" s="44"/>
      <c r="E43" s="22" t="s">
        <v>14</v>
      </c>
      <c r="F43" s="34">
        <v>0</v>
      </c>
      <c r="G43" s="35"/>
      <c r="H43" s="43"/>
      <c r="I43" s="35"/>
      <c r="J43" s="38"/>
    </row>
    <row r="44" spans="1:10" s="18" customFormat="1" ht="12.75" customHeight="1" x14ac:dyDescent="0.2">
      <c r="A44" s="19" t="s">
        <v>27</v>
      </c>
      <c r="B44" s="51" t="s">
        <v>21</v>
      </c>
      <c r="C44" s="44" t="s">
        <v>1</v>
      </c>
      <c r="D44" s="44" t="s">
        <v>18</v>
      </c>
      <c r="E44" s="23" t="s">
        <v>9</v>
      </c>
      <c r="F44" s="34">
        <f t="shared" ref="F44:I44" si="32">SUM(F45:F47)</f>
        <v>1978</v>
      </c>
      <c r="G44" s="34">
        <f t="shared" si="32"/>
        <v>1879.1</v>
      </c>
      <c r="H44" s="34">
        <f>SUM(H45:H47)</f>
        <v>1977.4</v>
      </c>
      <c r="I44" s="34">
        <f t="shared" si="32"/>
        <v>0.59999999999999432</v>
      </c>
      <c r="J44" s="38">
        <f>H44/F44*100</f>
        <v>99.969666329625895</v>
      </c>
    </row>
    <row r="45" spans="1:10" s="18" customFormat="1" x14ac:dyDescent="0.2">
      <c r="A45" s="20"/>
      <c r="B45" s="51"/>
      <c r="C45" s="44"/>
      <c r="D45" s="44"/>
      <c r="E45" s="22" t="s">
        <v>37</v>
      </c>
      <c r="F45" s="34">
        <v>1803.1</v>
      </c>
      <c r="G45" s="35">
        <v>1803.1</v>
      </c>
      <c r="H45" s="43">
        <v>1802.6</v>
      </c>
      <c r="I45" s="35">
        <f>G45-H45</f>
        <v>0.5</v>
      </c>
      <c r="J45" s="38"/>
    </row>
    <row r="46" spans="1:10" s="18" customFormat="1" x14ac:dyDescent="0.2">
      <c r="A46" s="20"/>
      <c r="B46" s="51"/>
      <c r="C46" s="44"/>
      <c r="D46" s="44"/>
      <c r="E46" s="22" t="s">
        <v>15</v>
      </c>
      <c r="F46" s="34">
        <v>76</v>
      </c>
      <c r="G46" s="35">
        <v>76</v>
      </c>
      <c r="H46" s="43">
        <v>75.900000000000006</v>
      </c>
      <c r="I46" s="35">
        <f>G46-H46</f>
        <v>9.9999999999994316E-2</v>
      </c>
      <c r="J46" s="38"/>
    </row>
    <row r="47" spans="1:10" s="18" customFormat="1" ht="29.25" customHeight="1" x14ac:dyDescent="0.2">
      <c r="A47" s="21"/>
      <c r="B47" s="51"/>
      <c r="C47" s="44"/>
      <c r="D47" s="44"/>
      <c r="E47" s="22" t="s">
        <v>14</v>
      </c>
      <c r="F47" s="34">
        <v>98.9</v>
      </c>
      <c r="G47" s="35"/>
      <c r="H47" s="43">
        <v>98.9</v>
      </c>
      <c r="I47" s="35"/>
      <c r="J47" s="38"/>
    </row>
    <row r="48" spans="1:10" s="18" customFormat="1" x14ac:dyDescent="0.2">
      <c r="A48" s="19" t="s">
        <v>13</v>
      </c>
      <c r="B48" s="50" t="s">
        <v>28</v>
      </c>
      <c r="C48" s="44"/>
      <c r="D48" s="44" t="s">
        <v>30</v>
      </c>
      <c r="E48" s="23" t="s">
        <v>9</v>
      </c>
      <c r="F48" s="34">
        <f>SUM(F49:F51)</f>
        <v>564908.6</v>
      </c>
      <c r="G48" s="34">
        <f>SUM(G49:G51)</f>
        <v>345559</v>
      </c>
      <c r="H48" s="34">
        <f>SUM(H49:H51)</f>
        <v>364432.2</v>
      </c>
      <c r="I48" s="34">
        <f t="shared" ref="I48" si="33">SUM(I49:I51)</f>
        <v>0</v>
      </c>
      <c r="J48" s="38">
        <f>(H48/F48)*100</f>
        <v>64.511710389963966</v>
      </c>
    </row>
    <row r="49" spans="1:10" s="18" customFormat="1" x14ac:dyDescent="0.2">
      <c r="A49" s="20"/>
      <c r="B49" s="51"/>
      <c r="C49" s="44"/>
      <c r="D49" s="44"/>
      <c r="E49" s="22" t="s">
        <v>37</v>
      </c>
      <c r="F49" s="34">
        <f>F53+F57</f>
        <v>0</v>
      </c>
      <c r="G49" s="34">
        <f>G53+G57</f>
        <v>0</v>
      </c>
      <c r="H49" s="34">
        <f>H53+H57</f>
        <v>0</v>
      </c>
      <c r="I49" s="35">
        <f>G49-H49</f>
        <v>0</v>
      </c>
      <c r="J49" s="38"/>
    </row>
    <row r="50" spans="1:10" s="18" customFormat="1" x14ac:dyDescent="0.2">
      <c r="A50" s="20"/>
      <c r="B50" s="51"/>
      <c r="C50" s="44"/>
      <c r="D50" s="44"/>
      <c r="E50" s="22" t="s">
        <v>15</v>
      </c>
      <c r="F50" s="34">
        <f>F54+F58</f>
        <v>510631.6</v>
      </c>
      <c r="G50" s="34">
        <v>345559</v>
      </c>
      <c r="H50" s="34">
        <f t="shared" ref="H50" si="34">H54+H58</f>
        <v>345559</v>
      </c>
      <c r="I50" s="35">
        <f>G50-H50</f>
        <v>0</v>
      </c>
      <c r="J50" s="38"/>
    </row>
    <row r="51" spans="1:10" s="18" customFormat="1" x14ac:dyDescent="0.2">
      <c r="A51" s="21"/>
      <c r="B51" s="51"/>
      <c r="C51" s="44"/>
      <c r="D51" s="44"/>
      <c r="E51" s="22" t="s">
        <v>14</v>
      </c>
      <c r="F51" s="34">
        <f>F55+F59</f>
        <v>54277</v>
      </c>
      <c r="G51" s="34"/>
      <c r="H51" s="34">
        <f t="shared" ref="H51" si="35">H55+H59</f>
        <v>18873.2</v>
      </c>
      <c r="I51" s="35"/>
      <c r="J51" s="38"/>
    </row>
    <row r="52" spans="1:10" s="18" customFormat="1" ht="85.5" customHeight="1" x14ac:dyDescent="0.2">
      <c r="A52" s="19" t="s">
        <v>19</v>
      </c>
      <c r="B52" s="51" t="s">
        <v>29</v>
      </c>
      <c r="C52" s="44" t="s">
        <v>3</v>
      </c>
      <c r="D52" s="44" t="s">
        <v>22</v>
      </c>
      <c r="E52" s="23" t="s">
        <v>9</v>
      </c>
      <c r="F52" s="34">
        <f>SUM(F53:F55)</f>
        <v>564428.6</v>
      </c>
      <c r="G52" s="34">
        <f t="shared" ref="G52" si="36">SUM(G53:G55)</f>
        <v>343628.7</v>
      </c>
      <c r="H52" s="34">
        <f>SUM(H53:H55)</f>
        <v>363952.2</v>
      </c>
      <c r="I52" s="34">
        <f t="shared" ref="I52:I54" si="37">SUM(I53:I55)</f>
        <v>0</v>
      </c>
      <c r="J52" s="38">
        <f>H52/F52*100</f>
        <v>64.481530524852928</v>
      </c>
    </row>
    <row r="53" spans="1:10" s="18" customFormat="1" x14ac:dyDescent="0.2">
      <c r="A53" s="20"/>
      <c r="B53" s="51"/>
      <c r="C53" s="44"/>
      <c r="D53" s="44"/>
      <c r="E53" s="22" t="s">
        <v>37</v>
      </c>
      <c r="F53" s="34">
        <v>0</v>
      </c>
      <c r="G53" s="35"/>
      <c r="H53" s="43">
        <f>F53-G53</f>
        <v>0</v>
      </c>
      <c r="I53" s="34">
        <f t="shared" si="37"/>
        <v>0</v>
      </c>
      <c r="J53" s="38"/>
    </row>
    <row r="54" spans="1:10" s="18" customFormat="1" x14ac:dyDescent="0.2">
      <c r="A54" s="20"/>
      <c r="B54" s="51"/>
      <c r="C54" s="44"/>
      <c r="D54" s="44"/>
      <c r="E54" s="22" t="s">
        <v>15</v>
      </c>
      <c r="F54" s="34">
        <v>510631.6</v>
      </c>
      <c r="G54" s="35">
        <v>343628.7</v>
      </c>
      <c r="H54" s="43">
        <v>345559</v>
      </c>
      <c r="I54" s="34">
        <f t="shared" si="37"/>
        <v>0</v>
      </c>
      <c r="J54" s="38"/>
    </row>
    <row r="55" spans="1:10" s="18" customFormat="1" ht="42.75" customHeight="1" x14ac:dyDescent="0.2">
      <c r="A55" s="21"/>
      <c r="B55" s="51"/>
      <c r="C55" s="44"/>
      <c r="D55" s="44"/>
      <c r="E55" s="22" t="s">
        <v>14</v>
      </c>
      <c r="F55" s="34">
        <v>53797</v>
      </c>
      <c r="G55" s="35"/>
      <c r="H55" s="43">
        <v>18393.2</v>
      </c>
      <c r="I55" s="35"/>
      <c r="J55" s="38"/>
    </row>
    <row r="56" spans="1:10" x14ac:dyDescent="0.2">
      <c r="A56" s="19" t="s">
        <v>50</v>
      </c>
      <c r="B56" s="51" t="s">
        <v>51</v>
      </c>
      <c r="C56" s="44" t="s">
        <v>52</v>
      </c>
      <c r="D56" s="44" t="s">
        <v>53</v>
      </c>
      <c r="E56" s="29" t="s">
        <v>9</v>
      </c>
      <c r="F56" s="34">
        <f>SUM(F57:F59)</f>
        <v>480</v>
      </c>
      <c r="G56" s="34">
        <f t="shared" ref="G56:I56" si="38">SUM(G57:G59)</f>
        <v>0</v>
      </c>
      <c r="H56" s="34">
        <f t="shared" si="38"/>
        <v>480</v>
      </c>
      <c r="I56" s="34">
        <f t="shared" si="38"/>
        <v>0</v>
      </c>
      <c r="J56" s="38">
        <f>H56/F56*100</f>
        <v>100</v>
      </c>
    </row>
    <row r="57" spans="1:10" x14ac:dyDescent="0.2">
      <c r="A57" s="20"/>
      <c r="B57" s="51"/>
      <c r="C57" s="44"/>
      <c r="D57" s="44"/>
      <c r="E57" s="22" t="s">
        <v>37</v>
      </c>
      <c r="F57" s="34">
        <v>0</v>
      </c>
      <c r="G57" s="35"/>
      <c r="H57" s="43">
        <f>F57-G57</f>
        <v>0</v>
      </c>
      <c r="I57" s="35">
        <f>G57-H57</f>
        <v>0</v>
      </c>
      <c r="J57" s="38"/>
    </row>
    <row r="58" spans="1:10" x14ac:dyDescent="0.2">
      <c r="A58" s="20"/>
      <c r="B58" s="51"/>
      <c r="C58" s="44"/>
      <c r="D58" s="44"/>
      <c r="E58" s="22" t="s">
        <v>15</v>
      </c>
      <c r="F58" s="34">
        <v>0</v>
      </c>
      <c r="G58" s="35"/>
      <c r="H58" s="43">
        <f>F58-G58</f>
        <v>0</v>
      </c>
      <c r="I58" s="35">
        <f>G58-H58</f>
        <v>0</v>
      </c>
      <c r="J58" s="38"/>
    </row>
    <row r="59" spans="1:10" ht="64.5" customHeight="1" x14ac:dyDescent="0.2">
      <c r="A59" s="21"/>
      <c r="B59" s="51"/>
      <c r="C59" s="44"/>
      <c r="D59" s="44"/>
      <c r="E59" s="22" t="s">
        <v>14</v>
      </c>
      <c r="F59" s="34">
        <v>480</v>
      </c>
      <c r="G59" s="35"/>
      <c r="H59" s="43">
        <v>480</v>
      </c>
      <c r="I59" s="35"/>
      <c r="J59" s="38"/>
    </row>
    <row r="60" spans="1:10" x14ac:dyDescent="0.2">
      <c r="F60" s="36"/>
      <c r="G60" s="37"/>
      <c r="H60" s="37"/>
      <c r="I60" s="37"/>
      <c r="J60" s="37"/>
    </row>
    <row r="61" spans="1:10" x14ac:dyDescent="0.2">
      <c r="F61" s="36"/>
      <c r="G61" s="37"/>
      <c r="H61" s="37"/>
      <c r="I61" s="37"/>
      <c r="J61" s="37"/>
    </row>
    <row r="62" spans="1:10" x14ac:dyDescent="0.2">
      <c r="F62" s="36"/>
      <c r="G62" s="37"/>
      <c r="H62" s="37"/>
      <c r="I62" s="37"/>
      <c r="J62" s="37"/>
    </row>
    <row r="63" spans="1:10" x14ac:dyDescent="0.2">
      <c r="F63" s="36"/>
      <c r="G63" s="37"/>
      <c r="H63" s="37"/>
      <c r="I63" s="37"/>
      <c r="J63" s="37"/>
    </row>
    <row r="64" spans="1:10" x14ac:dyDescent="0.2">
      <c r="F64" s="36"/>
      <c r="G64" s="37"/>
      <c r="H64" s="37"/>
      <c r="I64" s="37"/>
      <c r="J64" s="37"/>
    </row>
    <row r="65" spans="6:10" x14ac:dyDescent="0.2">
      <c r="F65" s="36"/>
      <c r="G65" s="37"/>
      <c r="H65" s="37"/>
      <c r="I65" s="37"/>
      <c r="J65" s="37"/>
    </row>
    <row r="66" spans="6:10" x14ac:dyDescent="0.2">
      <c r="F66" s="36"/>
      <c r="G66" s="37"/>
      <c r="H66" s="37"/>
      <c r="I66" s="37"/>
      <c r="J66" s="37"/>
    </row>
    <row r="67" spans="6:10" x14ac:dyDescent="0.2">
      <c r="F67" s="36"/>
      <c r="G67" s="37"/>
      <c r="H67" s="37"/>
      <c r="I67" s="37"/>
      <c r="J67" s="37"/>
    </row>
    <row r="68" spans="6:10" x14ac:dyDescent="0.2">
      <c r="F68" s="36"/>
      <c r="G68" s="37"/>
      <c r="H68" s="37"/>
      <c r="I68" s="37"/>
      <c r="J68" s="37"/>
    </row>
    <row r="69" spans="6:10" x14ac:dyDescent="0.2">
      <c r="F69" s="36"/>
      <c r="G69" s="37"/>
      <c r="H69" s="37"/>
      <c r="I69" s="37"/>
      <c r="J69" s="37"/>
    </row>
    <row r="70" spans="6:10" x14ac:dyDescent="0.2">
      <c r="F70" s="36"/>
      <c r="G70" s="37"/>
      <c r="H70" s="37"/>
      <c r="I70" s="37"/>
      <c r="J70" s="37"/>
    </row>
    <row r="71" spans="6:10" x14ac:dyDescent="0.2">
      <c r="F71" s="36"/>
      <c r="G71" s="37"/>
      <c r="H71" s="37"/>
      <c r="I71" s="37"/>
      <c r="J71" s="37"/>
    </row>
    <row r="72" spans="6:10" x14ac:dyDescent="0.2">
      <c r="F72" s="36"/>
      <c r="G72" s="37"/>
      <c r="H72" s="37"/>
      <c r="I72" s="37"/>
      <c r="J72" s="37"/>
    </row>
    <row r="73" spans="6:10" x14ac:dyDescent="0.2">
      <c r="F73" s="36"/>
      <c r="G73" s="37"/>
      <c r="H73" s="37"/>
      <c r="I73" s="37"/>
      <c r="J73" s="37"/>
    </row>
    <row r="74" spans="6:10" x14ac:dyDescent="0.2">
      <c r="F74" s="36"/>
      <c r="G74" s="37"/>
      <c r="H74" s="37"/>
      <c r="I74" s="37"/>
      <c r="J74" s="37"/>
    </row>
    <row r="75" spans="6:10" x14ac:dyDescent="0.2">
      <c r="F75" s="36"/>
      <c r="G75" s="37"/>
      <c r="H75" s="37"/>
      <c r="I75" s="37"/>
      <c r="J75" s="37"/>
    </row>
    <row r="76" spans="6:10" x14ac:dyDescent="0.2">
      <c r="F76" s="36"/>
      <c r="G76" s="37"/>
      <c r="H76" s="37"/>
      <c r="I76" s="37"/>
      <c r="J76" s="37"/>
    </row>
    <row r="77" spans="6:10" x14ac:dyDescent="0.2">
      <c r="F77" s="36"/>
      <c r="G77" s="37"/>
      <c r="H77" s="37"/>
      <c r="I77" s="37"/>
      <c r="J77" s="37"/>
    </row>
    <row r="78" spans="6:10" x14ac:dyDescent="0.2">
      <c r="F78" s="36"/>
      <c r="G78" s="37"/>
      <c r="H78" s="37"/>
      <c r="I78" s="37"/>
      <c r="J78" s="37"/>
    </row>
    <row r="79" spans="6:10" x14ac:dyDescent="0.2">
      <c r="F79" s="36"/>
      <c r="G79" s="37"/>
      <c r="H79" s="37"/>
      <c r="I79" s="37"/>
      <c r="J79" s="37"/>
    </row>
    <row r="80" spans="6:10" x14ac:dyDescent="0.2">
      <c r="F80" s="36"/>
      <c r="G80" s="37"/>
      <c r="H80" s="37"/>
      <c r="I80" s="37"/>
      <c r="J80" s="37"/>
    </row>
    <row r="81" spans="6:10" x14ac:dyDescent="0.2">
      <c r="F81" s="36"/>
      <c r="G81" s="37"/>
      <c r="H81" s="37"/>
      <c r="I81" s="37"/>
      <c r="J81" s="37"/>
    </row>
    <row r="82" spans="6:10" x14ac:dyDescent="0.2">
      <c r="F82" s="36"/>
      <c r="G82" s="37"/>
      <c r="H82" s="37"/>
      <c r="I82" s="37"/>
      <c r="J82" s="37"/>
    </row>
    <row r="83" spans="6:10" x14ac:dyDescent="0.2">
      <c r="F83" s="36"/>
      <c r="G83" s="37"/>
      <c r="H83" s="37"/>
      <c r="I83" s="37"/>
      <c r="J83" s="37"/>
    </row>
    <row r="84" spans="6:10" x14ac:dyDescent="0.2">
      <c r="F84" s="36"/>
      <c r="G84" s="37"/>
      <c r="H84" s="37"/>
      <c r="I84" s="37"/>
      <c r="J84" s="37"/>
    </row>
    <row r="85" spans="6:10" x14ac:dyDescent="0.2">
      <c r="F85" s="36"/>
      <c r="G85" s="37"/>
      <c r="H85" s="37"/>
      <c r="I85" s="37"/>
      <c r="J85" s="37"/>
    </row>
    <row r="86" spans="6:10" x14ac:dyDescent="0.2">
      <c r="F86" s="36"/>
      <c r="G86" s="37"/>
      <c r="H86" s="37"/>
      <c r="I86" s="37"/>
      <c r="J86" s="37"/>
    </row>
    <row r="87" spans="6:10" x14ac:dyDescent="0.2">
      <c r="F87" s="36"/>
      <c r="G87" s="37"/>
      <c r="H87" s="37"/>
      <c r="I87" s="37"/>
      <c r="J87" s="37"/>
    </row>
    <row r="88" spans="6:10" x14ac:dyDescent="0.2">
      <c r="F88" s="36"/>
      <c r="G88" s="37"/>
      <c r="H88" s="37"/>
      <c r="I88" s="37"/>
      <c r="J88" s="37"/>
    </row>
    <row r="89" spans="6:10" x14ac:dyDescent="0.2">
      <c r="F89" s="36"/>
      <c r="G89" s="37"/>
      <c r="H89" s="37"/>
      <c r="I89" s="37"/>
      <c r="J89" s="37"/>
    </row>
    <row r="90" spans="6:10" x14ac:dyDescent="0.2">
      <c r="F90" s="36"/>
      <c r="G90" s="37"/>
      <c r="H90" s="37"/>
      <c r="I90" s="37"/>
      <c r="J90" s="37"/>
    </row>
    <row r="91" spans="6:10" x14ac:dyDescent="0.2">
      <c r="F91" s="36"/>
      <c r="G91" s="37"/>
      <c r="H91" s="37"/>
      <c r="I91" s="37"/>
      <c r="J91" s="37"/>
    </row>
    <row r="92" spans="6:10" x14ac:dyDescent="0.2">
      <c r="F92" s="36"/>
      <c r="G92" s="37"/>
      <c r="H92" s="37"/>
      <c r="I92" s="37"/>
      <c r="J92" s="37"/>
    </row>
    <row r="93" spans="6:10" x14ac:dyDescent="0.2">
      <c r="F93" s="36"/>
      <c r="G93" s="37"/>
      <c r="H93" s="37"/>
      <c r="I93" s="37"/>
      <c r="J93" s="37"/>
    </row>
    <row r="94" spans="6:10" x14ac:dyDescent="0.2">
      <c r="F94" s="36"/>
      <c r="G94" s="37"/>
      <c r="H94" s="37"/>
      <c r="I94" s="37"/>
      <c r="J94" s="37"/>
    </row>
    <row r="95" spans="6:10" x14ac:dyDescent="0.2">
      <c r="F95" s="36"/>
      <c r="G95" s="37"/>
      <c r="H95" s="37"/>
      <c r="I95" s="37"/>
      <c r="J95" s="37"/>
    </row>
  </sheetData>
  <autoFilter ref="A7:K59"/>
  <mergeCells count="50">
    <mergeCell ref="A1:J1"/>
    <mergeCell ref="A2:J2"/>
    <mergeCell ref="A3:J3"/>
    <mergeCell ref="A4:J4"/>
    <mergeCell ref="F6:I6"/>
    <mergeCell ref="E6:E7"/>
    <mergeCell ref="D6:D7"/>
    <mergeCell ref="B56:B59"/>
    <mergeCell ref="C56:C59"/>
    <mergeCell ref="D56:D59"/>
    <mergeCell ref="D48:D51"/>
    <mergeCell ref="B40:B43"/>
    <mergeCell ref="B48:B51"/>
    <mergeCell ref="C48:C51"/>
    <mergeCell ref="B52:B55"/>
    <mergeCell ref="C52:C55"/>
    <mergeCell ref="D52:D55"/>
    <mergeCell ref="C40:C43"/>
    <mergeCell ref="D40:D43"/>
    <mergeCell ref="B44:B47"/>
    <mergeCell ref="C44:C47"/>
    <mergeCell ref="D44:D47"/>
    <mergeCell ref="B28:B31"/>
    <mergeCell ref="C28:C31"/>
    <mergeCell ref="D28:D31"/>
    <mergeCell ref="B36:B39"/>
    <mergeCell ref="B32:B35"/>
    <mergeCell ref="C32:C35"/>
    <mergeCell ref="D32:D35"/>
    <mergeCell ref="C36:C39"/>
    <mergeCell ref="D36:D39"/>
    <mergeCell ref="D24:D27"/>
    <mergeCell ref="D16:D19"/>
    <mergeCell ref="A20:A23"/>
    <mergeCell ref="B20:B23"/>
    <mergeCell ref="C20:C23"/>
    <mergeCell ref="D20:D23"/>
    <mergeCell ref="A24:A27"/>
    <mergeCell ref="B24:B27"/>
    <mergeCell ref="C24:C27"/>
    <mergeCell ref="A16:A19"/>
    <mergeCell ref="B16:B19"/>
    <mergeCell ref="C16:C19"/>
    <mergeCell ref="D12:D15"/>
    <mergeCell ref="A12:A15"/>
    <mergeCell ref="B12:B15"/>
    <mergeCell ref="A6:A7"/>
    <mergeCell ref="B6:B7"/>
    <mergeCell ref="C6:C7"/>
    <mergeCell ref="C12:C15"/>
  </mergeCells>
  <pageMargins left="0.82677165354330717" right="0.31496062992125984" top="0.74803149606299213" bottom="0.43307086614173229" header="0.31496062992125984" footer="0.31496062992125984"/>
  <pageSetup paperSize="9" scale="5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Нацпроекты</vt:lpstr>
      <vt:lpstr>Нацпроекты!Область_печати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Ковычева</dc:creator>
  <cp:lastModifiedBy>Рамела С. Гаспарян</cp:lastModifiedBy>
  <cp:lastPrinted>2024-04-01T11:46:47Z</cp:lastPrinted>
  <dcterms:created xsi:type="dcterms:W3CDTF">2015-03-23T08:37:51Z</dcterms:created>
  <dcterms:modified xsi:type="dcterms:W3CDTF">2024-04-09T06:19:40Z</dcterms:modified>
</cp:coreProperties>
</file>